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9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75" windowWidth="24930" windowHeight="12420"/>
  </bookViews>
  <sheets>
    <sheet name="Analyse demandes traitées" sheetId="21" r:id="rId1"/>
    <sheet name="Répartition par sexe et CSP" sheetId="26" r:id="rId2"/>
    <sheet name="Répart du nb d'heures par CSP" sheetId="23" r:id="rId3"/>
    <sheet name="Répartition par sexe et âge" sheetId="29" r:id="rId4"/>
    <sheet name="Répart du nb par taille d'Entre" sheetId="30" r:id="rId5"/>
    <sheet name="Répart Engagt par taille d'Entr" sheetId="27" r:id="rId6"/>
    <sheet name="Coûts péda pris en charge" sheetId="24" r:id="rId7"/>
    <sheet name="Répart tps de travail" sheetId="67" r:id="rId8"/>
    <sheet name="Niveaux de formation visés" sheetId="28" r:id="rId9"/>
    <sheet name="Durée de la formation" sheetId="25" r:id="rId10"/>
    <sheet name="Spécialités de formation" sheetId="22" r:id="rId11"/>
    <sheet name="Régionalisation" sheetId="20" r:id="rId12"/>
    <sheet name="Secteurs d'activités" sheetId="19" r:id="rId13"/>
  </sheets>
  <definedNames>
    <definedName name="_xlnm.Print_Titles" localSheetId="0">'Analyse demandes traitées'!#REF!</definedName>
  </definedNames>
  <calcPr calcId="145621"/>
</workbook>
</file>

<file path=xl/calcChain.xml><?xml version="1.0" encoding="utf-8"?>
<calcChain xmlns="http://schemas.openxmlformats.org/spreadsheetml/2006/main">
  <c r="G5" i="29" l="1"/>
  <c r="F5" i="29"/>
  <c r="E5" i="29"/>
  <c r="D5" i="29"/>
  <c r="C5" i="29"/>
  <c r="B5" i="29"/>
  <c r="F5" i="26"/>
  <c r="E5" i="26"/>
  <c r="D5" i="26"/>
  <c r="C5" i="26"/>
  <c r="B5" i="26"/>
  <c r="H10" i="28" l="1"/>
  <c r="G5" i="26"/>
  <c r="F10" i="28"/>
  <c r="G9" i="22"/>
  <c r="F16" i="22"/>
  <c r="F9" i="22"/>
  <c r="E16" i="22"/>
  <c r="D22" i="22"/>
  <c r="D9" i="22"/>
  <c r="G16" i="22" l="1"/>
  <c r="E22" i="22" l="1"/>
  <c r="E9" i="22"/>
  <c r="E6" i="67" l="1"/>
  <c r="D6" i="67"/>
  <c r="C6" i="67"/>
  <c r="B6" i="67"/>
  <c r="F5" i="67"/>
  <c r="F4" i="67"/>
  <c r="F6" i="67" l="1"/>
  <c r="G25" i="19" l="1"/>
  <c r="H4" i="29" l="1"/>
  <c r="G4" i="26"/>
  <c r="G3" i="26"/>
  <c r="K3" i="30" l="1"/>
  <c r="I7" i="28"/>
  <c r="I5" i="28"/>
  <c r="D10" i="28"/>
  <c r="B10" i="28"/>
  <c r="I3" i="25"/>
  <c r="E7" i="24"/>
  <c r="D7" i="24"/>
  <c r="B7" i="24"/>
  <c r="G22" i="22"/>
  <c r="F22" i="22"/>
  <c r="D16" i="22"/>
  <c r="E4" i="22"/>
  <c r="F4" i="22"/>
  <c r="D4" i="22"/>
  <c r="D22" i="20"/>
  <c r="B22" i="20"/>
  <c r="F26" i="22" l="1"/>
  <c r="E26" i="22"/>
  <c r="C10" i="28"/>
  <c r="E10" i="28"/>
  <c r="G10" i="28"/>
  <c r="I4" i="28"/>
  <c r="G4" i="22"/>
  <c r="G26" i="22" s="1"/>
  <c r="D26" i="22"/>
  <c r="C22" i="20"/>
  <c r="I6" i="28"/>
  <c r="I8" i="28"/>
  <c r="I9" i="28"/>
  <c r="C7" i="24"/>
  <c r="K3" i="27"/>
  <c r="G3" i="23"/>
  <c r="I3" i="28"/>
  <c r="G31" i="22" l="1"/>
  <c r="G30" i="22"/>
  <c r="G29" i="22"/>
  <c r="G32" i="22"/>
  <c r="I10" i="28"/>
  <c r="H5" i="29" l="1"/>
  <c r="H3" i="29" l="1"/>
</calcChain>
</file>

<file path=xl/sharedStrings.xml><?xml version="1.0" encoding="utf-8"?>
<sst xmlns="http://schemas.openxmlformats.org/spreadsheetml/2006/main" count="242" uniqueCount="188">
  <si>
    <t>Demandes traitées au cours de l'exercice</t>
  </si>
  <si>
    <t>Nombre de stagiaires formés en année N</t>
  </si>
  <si>
    <t>Nombre de demandes enregistrées</t>
  </si>
  <si>
    <t>Nombre de demandes instruites et présentées en commission</t>
  </si>
  <si>
    <t>Nombre de demandes acceptées</t>
  </si>
  <si>
    <t>Classification des emplois</t>
  </si>
  <si>
    <t>Ouvriers</t>
  </si>
  <si>
    <t>Employés</t>
  </si>
  <si>
    <t xml:space="preserve">Agents de maîtrise techniciens et autres professions intermédiaires </t>
  </si>
  <si>
    <t>Ingénieurs et cadres</t>
  </si>
  <si>
    <t>Non répartis</t>
  </si>
  <si>
    <t>TOTAL</t>
  </si>
  <si>
    <t>Hommes</t>
  </si>
  <si>
    <t>Femmes</t>
  </si>
  <si>
    <t>moins de 25 ans</t>
  </si>
  <si>
    <t>de 25 à 34 ans</t>
  </si>
  <si>
    <t>de 35 à 44 ans</t>
  </si>
  <si>
    <t>de 45 à 50 ans</t>
  </si>
  <si>
    <t>51 ans et plus</t>
  </si>
  <si>
    <t>Classe de taille (nombre de salariés)</t>
  </si>
  <si>
    <t>de 20 à 49</t>
  </si>
  <si>
    <t>de 50 à 199</t>
  </si>
  <si>
    <t>de 500 à 1.999</t>
  </si>
  <si>
    <t>2.000 et plus</t>
  </si>
  <si>
    <t>Nombre</t>
  </si>
  <si>
    <t>Engagement total</t>
  </si>
  <si>
    <t>Niveaux</t>
  </si>
  <si>
    <t>I et II</t>
  </si>
  <si>
    <t>III</t>
  </si>
  <si>
    <t>IV</t>
  </si>
  <si>
    <t>V</t>
  </si>
  <si>
    <t>VI</t>
  </si>
  <si>
    <t>IX</t>
  </si>
  <si>
    <t>Titre ou diplôme homologué</t>
  </si>
  <si>
    <t xml:space="preserve">Liste CPNE </t>
  </si>
  <si>
    <t>Pas de certification</t>
  </si>
  <si>
    <t>Durée</t>
  </si>
  <si>
    <t>moins de 40h</t>
  </si>
  <si>
    <t>de 40 à 199h</t>
  </si>
  <si>
    <t>de 200 à 499h</t>
  </si>
  <si>
    <t>de 500 à 799h</t>
  </si>
  <si>
    <t>de 800 à 1199h</t>
  </si>
  <si>
    <t>1 200 heures et +</t>
  </si>
  <si>
    <t>Agents de maîtrise, techniciens et autres professions intermédiaires</t>
  </si>
  <si>
    <t xml:space="preserve">Nombre d'heures de formation </t>
  </si>
  <si>
    <t>///</t>
  </si>
  <si>
    <t>Nombre de stagiaires</t>
  </si>
  <si>
    <t>Nombre d'heures-stagiaires</t>
  </si>
  <si>
    <t>Spécialités de formation</t>
  </si>
  <si>
    <t>Coûts des actions de formation ayant fait l’objet d’une décision de prise en charge au cours de l’exercice (en €uros)</t>
  </si>
  <si>
    <t>Code</t>
  </si>
  <si>
    <t>Intitulé de la spécialité de formation</t>
  </si>
  <si>
    <t>Domaines disciplinaires</t>
  </si>
  <si>
    <t>Formations générales</t>
  </si>
  <si>
    <t>Mathématiques</t>
  </si>
  <si>
    <t>Sciences humaines et de droit</t>
  </si>
  <si>
    <t>Lettres et arts</t>
  </si>
  <si>
    <t>Agriculture, pêche, forêts, espaces verts</t>
  </si>
  <si>
    <t>Génie civil, bois, construction</t>
  </si>
  <si>
    <t>Textiles, habillement, cuirs et peaux</t>
  </si>
  <si>
    <t>Mécanique, électricité, électronique</t>
  </si>
  <si>
    <t>Spécialités plurivalentes des services</t>
  </si>
  <si>
    <t>Communication et information</t>
  </si>
  <si>
    <t>Services aux personnes</t>
  </si>
  <si>
    <t>Services à la collectivité</t>
  </si>
  <si>
    <t>Domaines du développement personnel</t>
  </si>
  <si>
    <t>Domaines des capacités individuelles</t>
  </si>
  <si>
    <t>Domaines des activités quotidiennes et de loisirs</t>
  </si>
  <si>
    <t>Prise en charge moyenne, par stagiaire (en €uros) :</t>
  </si>
  <si>
    <t>Prise en charge moyenne, par heure-stagiaire (en €uros) :</t>
  </si>
  <si>
    <t>Nombre moyen d’heures-stagiaires prises en charge, par stagiaire (en heures) :</t>
  </si>
  <si>
    <t>Régions</t>
  </si>
  <si>
    <t>Bretagne</t>
  </si>
  <si>
    <t>Corse</t>
  </si>
  <si>
    <t>Pays de la Loire</t>
  </si>
  <si>
    <t>Guadeloupe</t>
  </si>
  <si>
    <t>Guyane</t>
  </si>
  <si>
    <t>Martinique</t>
  </si>
  <si>
    <t>Réunion</t>
  </si>
  <si>
    <t xml:space="preserve"> </t>
  </si>
  <si>
    <t>Nombre de congés pris en charge</t>
  </si>
  <si>
    <t>Total des heures prises en charge</t>
  </si>
  <si>
    <t xml:space="preserve">Prises en charge à 100 % </t>
  </si>
  <si>
    <t xml:space="preserve">Prises en charge partielle </t>
  </si>
  <si>
    <t>Non prises en charge</t>
  </si>
  <si>
    <t>Formations non payantes</t>
  </si>
  <si>
    <t>Diplôme d'Etat (ou national)</t>
  </si>
  <si>
    <t>Liste CQP</t>
  </si>
  <si>
    <t>Qualification reconnue dans les classifications d'une Convention Collective de branche</t>
  </si>
  <si>
    <t>Auvergne et Rhône-Alpes</t>
  </si>
  <si>
    <t>Bourgogne et Franche Comté</t>
  </si>
  <si>
    <t>Île-de-France</t>
  </si>
  <si>
    <t>Provence-Alpes-Côte d'Azur</t>
  </si>
  <si>
    <t>Mayotte</t>
  </si>
  <si>
    <t>Secteurs d'activité</t>
  </si>
  <si>
    <t>SECTION A</t>
  </si>
  <si>
    <t>Agriculture, sylviculture et pêche</t>
  </si>
  <si>
    <t>SECTION B</t>
  </si>
  <si>
    <t>Industries extractives</t>
  </si>
  <si>
    <t>SECTION C</t>
  </si>
  <si>
    <t>Industries manufacturières</t>
  </si>
  <si>
    <t xml:space="preserve">SECTION D </t>
  </si>
  <si>
    <t>Production et distribution d'électricité, de gaz, de vapeur et d'air conditionné</t>
  </si>
  <si>
    <t>SECTION E</t>
  </si>
  <si>
    <t>Production et distribution d'eau; assainissement, gestion des déchets et dépollution</t>
  </si>
  <si>
    <t>SECTION F</t>
  </si>
  <si>
    <t>Construction</t>
  </si>
  <si>
    <t>SECTION G</t>
  </si>
  <si>
    <t>Commerce; réparation d'automobile et de motocycles</t>
  </si>
  <si>
    <t>SECTION H</t>
  </si>
  <si>
    <t>Transports et d'entreposage</t>
  </si>
  <si>
    <t>SECTION I</t>
  </si>
  <si>
    <t>Hébergement et de restauration</t>
  </si>
  <si>
    <t>SECTION J</t>
  </si>
  <si>
    <t>Information et de communication</t>
  </si>
  <si>
    <t>SECTION K</t>
  </si>
  <si>
    <t>Activités finanicères et d'assurance</t>
  </si>
  <si>
    <t>SECTION L</t>
  </si>
  <si>
    <t>Activités immobilières</t>
  </si>
  <si>
    <t>SECTION M</t>
  </si>
  <si>
    <t>Activités spécialisées, scientifiques et techniques</t>
  </si>
  <si>
    <t>SECTION N</t>
  </si>
  <si>
    <t>Activités de services administratifs et de soutien</t>
  </si>
  <si>
    <t>SECTION O</t>
  </si>
  <si>
    <t>Administration publique</t>
  </si>
  <si>
    <t xml:space="preserve">SECTION P </t>
  </si>
  <si>
    <t>Enseignement</t>
  </si>
  <si>
    <t>SECTION Q</t>
  </si>
  <si>
    <t>Santé humaine et action sociale</t>
  </si>
  <si>
    <t>SECTION R</t>
  </si>
  <si>
    <t>Arts, spectacles et activités récréatives</t>
  </si>
  <si>
    <t>SECTION S</t>
  </si>
  <si>
    <t>Autres activités de services</t>
  </si>
  <si>
    <t>SECTION T</t>
  </si>
  <si>
    <t>Activités des ménages en tant qu'employeurs, activités indifférenciées des ménages en tant que producteurs de biens et services pour usage propre</t>
  </si>
  <si>
    <t xml:space="preserve">SECTION U </t>
  </si>
  <si>
    <t>Activités extra-territoriales</t>
  </si>
  <si>
    <t>Echanges et gestion (commerce, vente, comptabilité, transport)</t>
  </si>
  <si>
    <t>de 200 à 299</t>
  </si>
  <si>
    <t>de 300 à 499</t>
  </si>
  <si>
    <t>Domaines des services technico-professionnels</t>
  </si>
  <si>
    <t>Domaines technico-professionnels de la production</t>
  </si>
  <si>
    <t>Classification par tranche d'âge</t>
  </si>
  <si>
    <r>
      <t>NB :</t>
    </r>
    <r>
      <rPr>
        <sz val="10"/>
        <rFont val="Avenir"/>
        <family val="2"/>
      </rPr>
      <t xml:space="preserve"> Considérer le montant global de la prise en charge décidée par l'OPACIF (soit les charges réalisées dans l'exercice, payées ou à payer, et les EFF pour la partie de l'action de formation restant à réaliser)</t>
    </r>
  </si>
  <si>
    <t>Nombre de congés</t>
  </si>
  <si>
    <t>Nombre d'heures prises en charge</t>
  </si>
  <si>
    <t>Coûts pris en charge (en €uro)</t>
  </si>
  <si>
    <t>Pendant le temps de travail</t>
  </si>
  <si>
    <t>Hors temps de travail</t>
  </si>
  <si>
    <t>Coûts pédagogiques pris en charge 
(en €uro)</t>
  </si>
  <si>
    <t>Coûts pédagogiques non pris en charge 
(en €uro)</t>
  </si>
  <si>
    <t>Coûts 
pédagogiques</t>
  </si>
  <si>
    <t>TOTAL pris en charge 
(en €uro)</t>
  </si>
  <si>
    <t>Coût des actions ayant fait l'objet d'une décision de prise en charge au cours de l'exercice 
(en €uros)</t>
  </si>
  <si>
    <t>Coûts annexes (rémunérations, frais de transports et d'hébergement)</t>
  </si>
  <si>
    <t>Coûts pédagogiques</t>
  </si>
  <si>
    <t>moins de 11</t>
  </si>
  <si>
    <t>de 11 à 19</t>
  </si>
  <si>
    <t>Codes NACE</t>
  </si>
  <si>
    <t>CIF CDD</t>
  </si>
  <si>
    <t>Nombre de CIF CDD</t>
  </si>
  <si>
    <t>Centre - Val de Loire</t>
  </si>
  <si>
    <r>
      <rPr>
        <b/>
        <sz val="10"/>
        <rFont val="Avenir"/>
        <family val="2"/>
      </rPr>
      <t>GRAND EST</t>
    </r>
    <r>
      <rPr>
        <sz val="10"/>
        <rFont val="Avenir"/>
        <family val="2"/>
      </rPr>
      <t xml:space="preserve"> : Alsace, Champagne-Ardenne et Lorraine </t>
    </r>
  </si>
  <si>
    <r>
      <rPr>
        <b/>
        <sz val="10"/>
        <rFont val="Avenir"/>
        <family val="2"/>
      </rPr>
      <t>NOUVELLE AQUITAINE</t>
    </r>
    <r>
      <rPr>
        <sz val="10"/>
        <rFont val="Avenir"/>
        <family val="2"/>
      </rPr>
      <t xml:space="preserve"> : Aquitaine, Limousin et Poitou-Charentes</t>
    </r>
  </si>
  <si>
    <r>
      <rPr>
        <b/>
        <sz val="10"/>
        <rFont val="Avenir"/>
        <family val="2"/>
      </rPr>
      <t>OCCITANIE</t>
    </r>
    <r>
      <rPr>
        <sz val="10"/>
        <rFont val="Avenir"/>
        <family val="2"/>
      </rPr>
      <t xml:space="preserve"> : Languedoc-Roussillon et Midi-Pyrénées</t>
    </r>
  </si>
  <si>
    <r>
      <rPr>
        <b/>
        <sz val="10"/>
        <rFont val="Avenir"/>
        <family val="2"/>
      </rPr>
      <t>HAUTS DE FRANCE</t>
    </r>
    <r>
      <rPr>
        <sz val="10"/>
        <rFont val="Avenir"/>
        <family val="2"/>
      </rPr>
      <t xml:space="preserve"> : Nord / Pas de Calais et Picardie</t>
    </r>
  </si>
  <si>
    <r>
      <rPr>
        <b/>
        <sz val="10"/>
        <rFont val="Avenir"/>
        <family val="2"/>
      </rPr>
      <t>NORMANDIE</t>
    </r>
    <r>
      <rPr>
        <sz val="10"/>
        <rFont val="Avenir"/>
        <family val="2"/>
      </rPr>
      <t xml:space="preserve"> : Basse-Normandie et Haute-Normandie</t>
    </r>
  </si>
  <si>
    <t>CIF CDD : REPARTITION DU NOMBRE SELON LE SEXE ET LA CSP</t>
  </si>
  <si>
    <t>CIF CDD : REPARTITION DU NOMBRE D'HEURES DE FORMATION PRISES EN CHARGE SELON LA CSP</t>
  </si>
  <si>
    <t>CIF CDD : REPARTITION DU NOMBRE SELON LE SEXE ET L'ÂGE</t>
  </si>
  <si>
    <t>CIF CDD : REPARTITION DU NOMBRE SELON LA TAILLE DES ENTREPRISES</t>
  </si>
  <si>
    <t xml:space="preserve">CIF CDD : REPARTITION DES COÛTS PEDAGOGIQUES SELON UNE PRISE EN CHARGE TOTALE ET PARTIELLE                     </t>
  </si>
  <si>
    <t xml:space="preserve">CIF CDD : REPARTITION PENDANT LE TEMPS DE TRAVAIL ET HORS TEMPS DE TRAVAIL                                             </t>
  </si>
  <si>
    <t>CIF CDD : NIVEAUX DE FORMATION VISES</t>
  </si>
  <si>
    <t>Total CIF CDD</t>
  </si>
  <si>
    <t xml:space="preserve">CIF CDD : DUREE DE LA FORMATION </t>
  </si>
  <si>
    <t xml:space="preserve">CIF CDD : SPECIALITES DE FORMATION </t>
  </si>
  <si>
    <t>COÛT TOTAL DES CIF CDD (en €uros)</t>
  </si>
  <si>
    <t xml:space="preserve">CIF CDD : REGIONALISATION </t>
  </si>
  <si>
    <t>Nombre de 
CIF CDD</t>
  </si>
  <si>
    <t xml:space="preserve">Nombre d'heures- stagiaires 
CIF CDD </t>
  </si>
  <si>
    <t>CIF CDD : SECTEURS D'ACTIVITE DES BENEFICIAIRES DE FORMATION AU COURS DE L'ANNEE 2016</t>
  </si>
  <si>
    <t xml:space="preserve">Nombre de 
CIF CDD </t>
  </si>
  <si>
    <t>CIF CDD : REPARTITION DES ENGAGEMENTS CORRESPONDANTS SELON LA TAILLE DES ENTREPRISES</t>
  </si>
  <si>
    <t>Technologies industrielles fondamentales et de transformations</t>
  </si>
  <si>
    <t>Transformations agro-alimentaires, chimiques et apparentés</t>
  </si>
  <si>
    <t>CIF CDD : ANALYSE DES DEMANDES TRAITÉES ET GERÉES PAR OPACIF EN 2016</t>
  </si>
  <si>
    <r>
      <rPr>
        <b/>
        <u/>
        <sz val="9"/>
        <color theme="1"/>
        <rFont val="Avenir"/>
        <family val="2"/>
      </rPr>
      <t>N.B</t>
    </r>
    <r>
      <rPr>
        <sz val="9"/>
        <color theme="1"/>
        <rFont val="Avenir"/>
        <family val="2"/>
      </rPr>
      <t xml:space="preserve"> : Les données du Fongecif GUYANE n’étant pas disponibles à la date d’extraction, ces dernières n'ont pu être intégrées.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</si>
</sst>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\(#,##0\);\-"/>
  </numFmts>
  <fonts count="14" x14ac:knownFonts="1">
    <font>
      <sz val="10"/>
      <color theme="1"/>
      <name val="Century Gothic"/>
      <family val="2"/>
    </font>
    <font>
      <sz val="10"/>
      <name val="Arial"/>
      <family val="2"/>
    </font>
    <font>
      <sz val="10"/>
      <name val="MS Sans Serif"/>
      <family val="2"/>
    </font>
    <font>
      <b/>
      <sz val="10"/>
      <name val="Avenir"/>
      <family val="2"/>
    </font>
    <font>
      <sz val="10"/>
      <name val="Avenir"/>
      <family val="2"/>
    </font>
    <font>
      <b/>
      <sz val="10"/>
      <color rgb="FF0070C0"/>
      <name val="Avenir"/>
      <family val="2"/>
    </font>
    <font>
      <sz val="10"/>
      <color indexed="8"/>
      <name val="Avenir"/>
      <family val="2"/>
    </font>
    <font>
      <b/>
      <sz val="10"/>
      <color indexed="8"/>
      <name val="Avenir"/>
      <family val="2"/>
    </font>
    <font>
      <b/>
      <sz val="10"/>
      <name val="Megi Sans"/>
    </font>
    <font>
      <b/>
      <sz val="10"/>
      <color rgb="FFFF0000"/>
      <name val="Avenir"/>
      <family val="2"/>
    </font>
    <font>
      <sz val="11"/>
      <color indexed="8"/>
      <name val="Calibri"/>
      <family val="2"/>
      <scheme val="minor"/>
    </font>
    <font>
      <sz val="10"/>
      <name val="Avenir"/>
      <family val="2"/>
    </font>
    <font>
      <sz val="9"/>
      <color theme="1"/>
      <name val="Avenir"/>
      <family val="2"/>
    </font>
    <font>
      <b/>
      <u/>
      <sz val="9"/>
      <color theme="1"/>
      <name val="Avenir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3FB50"/>
        <bgColor indexed="64"/>
      </patternFill>
    </fill>
  </fills>
  <borders count="68">
    <border>
      <left/>
      <right/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</borders>
  <cellStyleXfs count="84">
    <xf numFmtId="0" fontId="0" fillId="0" borderId="0"/>
    <xf numFmtId="0" fontId="1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211">
    <xf numFmtId="0" fontId="0" fillId="0" borderId="0" xfId="0"/>
    <xf numFmtId="0" fontId="0" fillId="0" borderId="0" xfId="0" applyFont="1" applyAlignment="1">
      <alignment vertical="center" wrapText="1"/>
    </xf>
    <xf numFmtId="0" fontId="3" fillId="0" borderId="33" xfId="1" applyFont="1" applyFill="1" applyBorder="1" applyAlignment="1" applyProtection="1">
      <alignment horizontal="centerContinuous" vertical="center" wrapText="1"/>
    </xf>
    <xf numFmtId="0" fontId="3" fillId="0" borderId="3" xfId="1" applyFont="1" applyFill="1" applyBorder="1" applyAlignment="1" applyProtection="1">
      <alignment horizontal="centerContinuous" vertical="center" wrapText="1"/>
    </xf>
    <xf numFmtId="0" fontId="3" fillId="0" borderId="47" xfId="1" applyFont="1" applyFill="1" applyBorder="1" applyAlignment="1" applyProtection="1">
      <alignment horizontal="centerContinuous" vertical="center" wrapText="1"/>
    </xf>
    <xf numFmtId="0" fontId="4" fillId="0" borderId="35" xfId="1" applyFont="1" applyFill="1" applyBorder="1" applyAlignment="1" applyProtection="1">
      <alignment horizontal="center" vertical="center" wrapText="1"/>
    </xf>
    <xf numFmtId="0" fontId="4" fillId="0" borderId="9" xfId="1" applyFont="1" applyFill="1" applyBorder="1" applyAlignment="1" applyProtection="1">
      <alignment horizontal="center" vertical="center" wrapText="1"/>
    </xf>
    <xf numFmtId="0" fontId="4" fillId="0" borderId="43" xfId="1" applyFont="1" applyFill="1" applyBorder="1" applyAlignment="1" applyProtection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wrapText="1"/>
    </xf>
    <xf numFmtId="0" fontId="4" fillId="0" borderId="14" xfId="1" applyFont="1" applyFill="1" applyBorder="1" applyAlignment="1" applyProtection="1">
      <alignment horizontal="center" vertical="center" wrapText="1"/>
    </xf>
    <xf numFmtId="0" fontId="4" fillId="0" borderId="15" xfId="1" applyFont="1" applyFill="1" applyBorder="1" applyAlignment="1" applyProtection="1">
      <alignment horizontal="center" vertical="center" wrapText="1"/>
    </xf>
    <xf numFmtId="0" fontId="4" fillId="0" borderId="40" xfId="1" applyFont="1" applyFill="1" applyBorder="1" applyAlignment="1" applyProtection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 wrapText="1"/>
    </xf>
    <xf numFmtId="0" fontId="4" fillId="0" borderId="49" xfId="1" applyFont="1" applyFill="1" applyBorder="1" applyAlignment="1" applyProtection="1">
      <alignment horizontal="center" vertical="center" wrapText="1"/>
    </xf>
    <xf numFmtId="0" fontId="4" fillId="0" borderId="48" xfId="1" applyFont="1" applyFill="1" applyBorder="1" applyAlignment="1" applyProtection="1">
      <alignment horizontal="center" vertical="center" wrapText="1"/>
    </xf>
    <xf numFmtId="0" fontId="4" fillId="0" borderId="34" xfId="1" applyFont="1" applyFill="1" applyBorder="1" applyAlignment="1" applyProtection="1">
      <alignment horizontal="center" vertical="center" wrapText="1"/>
    </xf>
    <xf numFmtId="0" fontId="4" fillId="0" borderId="29" xfId="1" applyFont="1" applyFill="1" applyBorder="1" applyAlignment="1" applyProtection="1">
      <alignment horizontal="center" vertical="center" wrapText="1"/>
    </xf>
    <xf numFmtId="0" fontId="4" fillId="0" borderId="32" xfId="1" applyFont="1" applyFill="1" applyBorder="1" applyAlignment="1" applyProtection="1">
      <alignment horizontal="center" vertical="center" wrapText="1"/>
    </xf>
    <xf numFmtId="0" fontId="4" fillId="0" borderId="53" xfId="1" applyFont="1" applyFill="1" applyBorder="1" applyAlignment="1" applyProtection="1">
      <alignment horizontal="center" vertical="center" wrapText="1"/>
    </xf>
    <xf numFmtId="0" fontId="3" fillId="2" borderId="29" xfId="1" applyFont="1" applyFill="1" applyBorder="1" applyAlignment="1" applyProtection="1">
      <alignment horizontal="center" vertical="center" wrapText="1"/>
    </xf>
    <xf numFmtId="0" fontId="3" fillId="0" borderId="23" xfId="1" applyFont="1" applyFill="1" applyBorder="1" applyAlignment="1" applyProtection="1">
      <alignment horizontal="center" vertical="center" wrapText="1"/>
    </xf>
    <xf numFmtId="0" fontId="4" fillId="0" borderId="16" xfId="1" applyFont="1" applyFill="1" applyBorder="1" applyAlignment="1" applyProtection="1">
      <alignment horizontal="center" vertical="center" wrapText="1"/>
    </xf>
    <xf numFmtId="3" fontId="4" fillId="2" borderId="13" xfId="1" applyNumberFormat="1" applyFont="1" applyFill="1" applyBorder="1" applyAlignment="1" applyProtection="1">
      <alignment horizontal="center" vertical="center" wrapText="1"/>
    </xf>
    <xf numFmtId="0" fontId="4" fillId="0" borderId="51" xfId="1" applyFont="1" applyFill="1" applyBorder="1" applyAlignment="1" applyProtection="1">
      <alignment horizontal="center" vertical="center" wrapText="1"/>
    </xf>
    <xf numFmtId="3" fontId="4" fillId="2" borderId="37" xfId="1" quotePrefix="1" applyNumberFormat="1" applyFont="1" applyFill="1" applyBorder="1" applyAlignment="1" applyProtection="1">
      <alignment horizontal="center" vertical="center" wrapText="1"/>
    </xf>
    <xf numFmtId="0" fontId="4" fillId="0" borderId="50" xfId="1" applyFont="1" applyFill="1" applyBorder="1" applyAlignment="1" applyProtection="1">
      <alignment horizontal="center" vertical="center" wrapText="1"/>
    </xf>
    <xf numFmtId="3" fontId="4" fillId="2" borderId="39" xfId="1" quotePrefix="1" applyNumberFormat="1" applyFont="1" applyFill="1" applyBorder="1" applyAlignment="1" applyProtection="1">
      <alignment horizontal="center" vertical="center" wrapText="1"/>
    </xf>
    <xf numFmtId="3" fontId="4" fillId="2" borderId="17" xfId="1" quotePrefix="1" applyNumberFormat="1" applyFont="1" applyFill="1" applyBorder="1" applyAlignment="1" applyProtection="1">
      <alignment horizontal="center" vertical="center" wrapText="1"/>
    </xf>
    <xf numFmtId="0" fontId="3" fillId="2" borderId="28" xfId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5" xfId="1" applyFont="1" applyFill="1" applyBorder="1" applyAlignment="1" applyProtection="1">
      <alignment horizontal="center" vertical="center" wrapText="1"/>
    </xf>
    <xf numFmtId="0" fontId="4" fillId="0" borderId="38" xfId="1" applyFont="1" applyFill="1" applyBorder="1" applyAlignment="1" applyProtection="1">
      <alignment horizontal="center" vertical="center" wrapText="1"/>
    </xf>
    <xf numFmtId="0" fontId="4" fillId="0" borderId="60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1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/>
    </xf>
    <xf numFmtId="164" fontId="4" fillId="0" borderId="34" xfId="1" applyNumberFormat="1" applyFont="1" applyFill="1" applyBorder="1" applyAlignment="1" applyProtection="1">
      <alignment vertical="center" wrapText="1"/>
      <protection locked="0"/>
    </xf>
    <xf numFmtId="164" fontId="4" fillId="0" borderId="15" xfId="1" applyNumberFormat="1" applyFont="1" applyFill="1" applyBorder="1" applyAlignment="1" applyProtection="1">
      <alignment vertical="center" wrapText="1"/>
      <protection locked="0"/>
    </xf>
    <xf numFmtId="164" fontId="4" fillId="0" borderId="40" xfId="1" applyNumberFormat="1" applyFont="1" applyFill="1" applyBorder="1" applyAlignment="1" applyProtection="1">
      <alignment vertical="center" wrapText="1"/>
      <protection locked="0"/>
    </xf>
    <xf numFmtId="164" fontId="4" fillId="0" borderId="1" xfId="1" applyNumberFormat="1" applyFont="1" applyFill="1" applyBorder="1" applyAlignment="1" applyProtection="1">
      <alignment vertical="center" wrapText="1"/>
      <protection locked="0"/>
    </xf>
    <xf numFmtId="164" fontId="4" fillId="0" borderId="33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3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47" xfId="1" applyNumberFormat="1" applyFont="1" applyFill="1" applyBorder="1" applyAlignment="1" applyProtection="1">
      <alignment horizontal="right" vertical="center" wrapText="1"/>
      <protection locked="0"/>
    </xf>
    <xf numFmtId="164" fontId="5" fillId="2" borderId="49" xfId="1" applyNumberFormat="1" applyFont="1" applyFill="1" applyBorder="1" applyAlignment="1" applyProtection="1">
      <alignment horizontal="right" vertical="center" wrapText="1"/>
    </xf>
    <xf numFmtId="164" fontId="4" fillId="0" borderId="37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6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42" xfId="1" applyNumberFormat="1" applyFont="1" applyFill="1" applyBorder="1" applyAlignment="1" applyProtection="1">
      <alignment horizontal="right" vertical="center" wrapText="1"/>
      <protection locked="0"/>
    </xf>
    <xf numFmtId="164" fontId="5" fillId="2" borderId="45" xfId="1" applyNumberFormat="1" applyFont="1" applyFill="1" applyBorder="1" applyAlignment="1" applyProtection="1">
      <alignment horizontal="right" vertical="center" wrapText="1"/>
    </xf>
    <xf numFmtId="164" fontId="5" fillId="2" borderId="34" xfId="1" applyNumberFormat="1" applyFont="1" applyFill="1" applyBorder="1" applyAlignment="1" applyProtection="1">
      <alignment horizontal="right" vertical="center" wrapText="1"/>
    </xf>
    <xf numFmtId="164" fontId="5" fillId="2" borderId="15" xfId="1" applyNumberFormat="1" applyFont="1" applyFill="1" applyBorder="1" applyAlignment="1" applyProtection="1">
      <alignment horizontal="right" vertical="center" wrapText="1"/>
    </xf>
    <xf numFmtId="164" fontId="5" fillId="2" borderId="40" xfId="1" applyNumberFormat="1" applyFont="1" applyFill="1" applyBorder="1" applyAlignment="1" applyProtection="1">
      <alignment horizontal="right" vertical="center" wrapText="1"/>
    </xf>
    <xf numFmtId="164" fontId="5" fillId="2" borderId="1" xfId="1" applyNumberFormat="1" applyFont="1" applyFill="1" applyBorder="1" applyAlignment="1" applyProtection="1">
      <alignment horizontal="right" vertical="center" wrapText="1"/>
    </xf>
    <xf numFmtId="164" fontId="4" fillId="0" borderId="34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40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2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164" fontId="5" fillId="2" borderId="14" xfId="1" applyNumberFormat="1" applyFont="1" applyFill="1" applyBorder="1" applyAlignment="1" applyProtection="1">
      <alignment horizontal="right" vertical="center" wrapText="1"/>
    </xf>
    <xf numFmtId="164" fontId="4" fillId="0" borderId="63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64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65" xfId="1" applyNumberFormat="1" applyFont="1" applyFill="1" applyBorder="1" applyAlignment="1" applyProtection="1">
      <alignment horizontal="right" vertical="center" wrapText="1"/>
      <protection locked="0"/>
    </xf>
    <xf numFmtId="164" fontId="5" fillId="2" borderId="54" xfId="1" applyNumberFormat="1" applyFont="1" applyFill="1" applyBorder="1" applyAlignment="1" applyProtection="1">
      <alignment horizontal="right" vertical="center" wrapText="1"/>
    </xf>
    <xf numFmtId="164" fontId="4" fillId="0" borderId="44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45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48" xfId="1" applyNumberFormat="1" applyFont="1" applyFill="1" applyBorder="1" applyAlignment="1" applyProtection="1">
      <alignment horizontal="right" vertical="center" wrapText="1"/>
      <protection locked="0"/>
    </xf>
    <xf numFmtId="164" fontId="5" fillId="2" borderId="16" xfId="1" applyNumberFormat="1" applyFont="1" applyFill="1" applyBorder="1" applyAlignment="1" applyProtection="1">
      <alignment horizontal="right" vertical="center" wrapText="1"/>
    </xf>
    <xf numFmtId="164" fontId="4" fillId="0" borderId="36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7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36" xfId="0" applyNumberFormat="1" applyFont="1" applyFill="1" applyBorder="1" applyAlignment="1">
      <alignment vertical="center" wrapText="1"/>
    </xf>
    <xf numFmtId="164" fontId="4" fillId="0" borderId="12" xfId="0" applyNumberFormat="1" applyFont="1" applyFill="1" applyBorder="1" applyAlignment="1">
      <alignment vertical="center" wrapText="1"/>
    </xf>
    <xf numFmtId="164" fontId="4" fillId="0" borderId="41" xfId="0" applyNumberFormat="1" applyFont="1" applyFill="1" applyBorder="1" applyAlignment="1">
      <alignment vertical="center" wrapText="1"/>
    </xf>
    <xf numFmtId="164" fontId="5" fillId="2" borderId="44" xfId="1" applyNumberFormat="1" applyFont="1" applyFill="1" applyBorder="1" applyAlignment="1" applyProtection="1">
      <alignment horizontal="right" vertical="center" wrapText="1"/>
    </xf>
    <xf numFmtId="164" fontId="4" fillId="0" borderId="37" xfId="0" applyNumberFormat="1" applyFont="1" applyFill="1" applyBorder="1" applyAlignment="1">
      <alignment vertical="center" wrapText="1"/>
    </xf>
    <xf numFmtId="164" fontId="4" fillId="0" borderId="6" xfId="0" applyNumberFormat="1" applyFont="1" applyFill="1" applyBorder="1" applyAlignment="1">
      <alignment vertical="center" wrapText="1"/>
    </xf>
    <xf numFmtId="164" fontId="4" fillId="0" borderId="42" xfId="0" applyNumberFormat="1" applyFont="1" applyFill="1" applyBorder="1" applyAlignment="1">
      <alignment vertical="center" wrapText="1"/>
    </xf>
    <xf numFmtId="164" fontId="5" fillId="2" borderId="34" xfId="0" applyNumberFormat="1" applyFont="1" applyFill="1" applyBorder="1" applyAlignment="1">
      <alignment vertical="center" wrapText="1"/>
    </xf>
    <xf numFmtId="164" fontId="5" fillId="2" borderId="15" xfId="0" applyNumberFormat="1" applyFont="1" applyFill="1" applyBorder="1" applyAlignment="1">
      <alignment vertical="center" wrapText="1"/>
    </xf>
    <xf numFmtId="164" fontId="5" fillId="2" borderId="40" xfId="0" applyNumberFormat="1" applyFont="1" applyFill="1" applyBorder="1" applyAlignment="1">
      <alignment vertical="center" wrapText="1"/>
    </xf>
    <xf numFmtId="164" fontId="5" fillId="2" borderId="1" xfId="0" applyNumberFormat="1" applyFont="1" applyFill="1" applyBorder="1" applyAlignment="1">
      <alignment vertical="center" wrapText="1"/>
    </xf>
    <xf numFmtId="164" fontId="5" fillId="2" borderId="59" xfId="1" applyNumberFormat="1" applyFont="1" applyFill="1" applyBorder="1" applyAlignment="1" applyProtection="1">
      <alignment vertical="center" wrapText="1"/>
    </xf>
    <xf numFmtId="164" fontId="5" fillId="2" borderId="44" xfId="1" applyNumberFormat="1" applyFont="1" applyFill="1" applyBorder="1" applyAlignment="1" applyProtection="1">
      <alignment vertical="center" wrapText="1"/>
    </xf>
    <xf numFmtId="164" fontId="4" fillId="0" borderId="57" xfId="1" applyNumberFormat="1" applyFont="1" applyFill="1" applyBorder="1" applyAlignment="1" applyProtection="1">
      <alignment horizontal="right" vertical="center" wrapText="1"/>
      <protection locked="0"/>
    </xf>
    <xf numFmtId="164" fontId="5" fillId="2" borderId="57" xfId="1" applyNumberFormat="1" applyFont="1" applyFill="1" applyBorder="1" applyAlignment="1" applyProtection="1">
      <alignment vertical="center" wrapText="1"/>
    </xf>
    <xf numFmtId="164" fontId="5" fillId="2" borderId="45" xfId="1" applyNumberFormat="1" applyFont="1" applyFill="1" applyBorder="1" applyAlignment="1" applyProtection="1">
      <alignment vertical="center" wrapText="1"/>
    </xf>
    <xf numFmtId="164" fontId="5" fillId="2" borderId="30" xfId="1" applyNumberFormat="1" applyFont="1" applyFill="1" applyBorder="1" applyAlignment="1" applyProtection="1">
      <alignment vertical="center" wrapText="1"/>
    </xf>
    <xf numFmtId="164" fontId="5" fillId="2" borderId="1" xfId="1" applyNumberFormat="1" applyFont="1" applyFill="1" applyBorder="1" applyAlignment="1" applyProtection="1">
      <alignment vertical="center" wrapText="1"/>
    </xf>
    <xf numFmtId="164" fontId="5" fillId="0" borderId="49" xfId="1" applyNumberFormat="1" applyFont="1" applyFill="1" applyBorder="1" applyAlignment="1" applyProtection="1">
      <alignment vertical="center" wrapText="1"/>
    </xf>
    <xf numFmtId="164" fontId="5" fillId="0" borderId="45" xfId="1" applyNumberFormat="1" applyFont="1" applyFill="1" applyBorder="1" applyAlignment="1" applyProtection="1">
      <alignment vertical="center" wrapText="1"/>
    </xf>
    <xf numFmtId="164" fontId="5" fillId="0" borderId="46" xfId="1" applyNumberFormat="1" applyFont="1" applyFill="1" applyBorder="1" applyAlignment="1" applyProtection="1">
      <alignment vertical="center" wrapText="1"/>
    </xf>
    <xf numFmtId="164" fontId="4" fillId="0" borderId="52" xfId="1" applyNumberFormat="1" applyFont="1" applyFill="1" applyBorder="1" applyAlignment="1" applyProtection="1">
      <alignment vertical="center" wrapText="1"/>
      <protection locked="0"/>
    </xf>
    <xf numFmtId="164" fontId="4" fillId="0" borderId="44" xfId="1" applyNumberFormat="1" applyFont="1" applyFill="1" applyBorder="1" applyAlignment="1" applyProtection="1">
      <alignment vertical="center" wrapText="1"/>
      <protection locked="0"/>
    </xf>
    <xf numFmtId="164" fontId="4" fillId="0" borderId="66" xfId="1" applyNumberFormat="1" applyFont="1" applyFill="1" applyBorder="1" applyAlignment="1" applyProtection="1">
      <alignment vertical="center" wrapText="1"/>
      <protection locked="0"/>
    </xf>
    <xf numFmtId="164" fontId="4" fillId="0" borderId="51" xfId="1" applyNumberFormat="1" applyFont="1" applyFill="1" applyBorder="1" applyAlignment="1" applyProtection="1">
      <alignment vertical="center" wrapText="1"/>
      <protection locked="0"/>
    </xf>
    <xf numFmtId="164" fontId="4" fillId="0" borderId="45" xfId="1" applyNumberFormat="1" applyFont="1" applyFill="1" applyBorder="1" applyAlignment="1" applyProtection="1">
      <alignment vertical="center" wrapText="1"/>
      <protection locked="0"/>
    </xf>
    <xf numFmtId="164" fontId="4" fillId="0" borderId="61" xfId="1" applyNumberFormat="1" applyFont="1" applyFill="1" applyBorder="1" applyAlignment="1" applyProtection="1">
      <alignment vertical="center" wrapText="1"/>
      <protection locked="0"/>
    </xf>
    <xf numFmtId="164" fontId="5" fillId="2" borderId="38" xfId="1" applyNumberFormat="1" applyFont="1" applyFill="1" applyBorder="1" applyAlignment="1" applyProtection="1">
      <alignment horizontal="right" vertical="center" wrapText="1"/>
    </xf>
    <xf numFmtId="164" fontId="4" fillId="0" borderId="48" xfId="1" applyNumberFormat="1" applyFont="1" applyFill="1" applyBorder="1" applyAlignment="1" applyProtection="1">
      <alignment vertical="center" wrapText="1"/>
      <protection locked="0"/>
    </xf>
    <xf numFmtId="164" fontId="4" fillId="0" borderId="41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67" xfId="1" applyNumberFormat="1" applyFont="1" applyFill="1" applyBorder="1" applyAlignment="1" applyProtection="1">
      <alignment horizontal="right" vertical="center" wrapText="1"/>
      <protection locked="0"/>
    </xf>
    <xf numFmtId="164" fontId="5" fillId="2" borderId="48" xfId="1" applyNumberFormat="1" applyFont="1" applyFill="1" applyBorder="1" applyAlignment="1" applyProtection="1">
      <alignment horizontal="right" vertical="center" wrapText="1"/>
    </xf>
    <xf numFmtId="164" fontId="4" fillId="0" borderId="39" xfId="1" applyNumberFormat="1" applyFont="1" applyFill="1" applyBorder="1" applyAlignment="1" applyProtection="1">
      <alignment horizontal="right" vertical="center" wrapText="1"/>
      <protection locked="0"/>
    </xf>
    <xf numFmtId="164" fontId="5" fillId="2" borderId="4" xfId="1" applyNumberFormat="1" applyFont="1" applyFill="1" applyBorder="1" applyAlignment="1" applyProtection="1">
      <alignment vertical="center" wrapText="1"/>
    </xf>
    <xf numFmtId="164" fontId="4" fillId="0" borderId="7" xfId="1" applyNumberFormat="1" applyFont="1" applyFill="1" applyBorder="1" applyAlignment="1" applyProtection="1">
      <alignment vertical="center" wrapText="1"/>
      <protection locked="0"/>
    </xf>
    <xf numFmtId="164" fontId="5" fillId="2" borderId="7" xfId="1" applyNumberFormat="1" applyFont="1" applyFill="1" applyBorder="1" applyAlignment="1" applyProtection="1">
      <alignment vertical="center" wrapText="1"/>
    </xf>
    <xf numFmtId="164" fontId="5" fillId="2" borderId="16" xfId="1" applyNumberFormat="1" applyFont="1" applyFill="1" applyBorder="1" applyAlignment="1" applyProtection="1">
      <alignment vertical="center" wrapText="1"/>
    </xf>
    <xf numFmtId="0" fontId="4" fillId="0" borderId="10" xfId="1" applyFont="1" applyFill="1" applyBorder="1" applyAlignment="1" applyProtection="1">
      <alignment horizontal="center" vertical="center" wrapText="1"/>
    </xf>
    <xf numFmtId="0" fontId="4" fillId="0" borderId="8" xfId="1" applyFont="1" applyFill="1" applyBorder="1" applyAlignment="1" applyProtection="1">
      <alignment horizontal="center" vertical="center" wrapText="1"/>
    </xf>
    <xf numFmtId="16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7" xfId="1" applyNumberFormat="1" applyFont="1" applyFill="1" applyBorder="1" applyAlignment="1" applyProtection="1">
      <alignment horizontal="right" vertical="center" wrapText="1"/>
      <protection locked="0"/>
    </xf>
    <xf numFmtId="164" fontId="5" fillId="2" borderId="32" xfId="1" applyNumberFormat="1" applyFont="1" applyFill="1" applyBorder="1" applyAlignment="1" applyProtection="1">
      <alignment vertical="center" wrapText="1"/>
    </xf>
    <xf numFmtId="164" fontId="5" fillId="2" borderId="51" xfId="1" applyNumberFormat="1" applyFont="1" applyFill="1" applyBorder="1" applyAlignment="1" applyProtection="1">
      <alignment vertical="center" wrapText="1"/>
    </xf>
    <xf numFmtId="164" fontId="5" fillId="2" borderId="50" xfId="1" applyNumberFormat="1" applyFont="1" applyFill="1" applyBorder="1" applyAlignment="1" applyProtection="1">
      <alignment vertical="center" wrapText="1"/>
    </xf>
    <xf numFmtId="164" fontId="5" fillId="2" borderId="29" xfId="1" applyNumberFormat="1" applyFont="1" applyFill="1" applyBorder="1" applyAlignment="1" applyProtection="1">
      <alignment vertical="center" wrapText="1"/>
    </xf>
    <xf numFmtId="164" fontId="5" fillId="2" borderId="10" xfId="1" applyNumberFormat="1" applyFont="1" applyFill="1" applyBorder="1" applyAlignment="1" applyProtection="1">
      <alignment vertical="center" wrapText="1"/>
    </xf>
    <xf numFmtId="0" fontId="4" fillId="0" borderId="5" xfId="1" applyFont="1" applyFill="1" applyBorder="1" applyAlignment="1" applyProtection="1">
      <alignment horizontal="left" vertical="center" wrapText="1"/>
    </xf>
    <xf numFmtId="0" fontId="11" fillId="0" borderId="11" xfId="1" applyFont="1" applyFill="1" applyBorder="1" applyAlignment="1" applyProtection="1">
      <alignment horizontal="left" vertical="center" wrapText="1"/>
    </xf>
    <xf numFmtId="0" fontId="11" fillId="0" borderId="5" xfId="1" applyFont="1" applyFill="1" applyBorder="1" applyAlignment="1" applyProtection="1">
      <alignment horizontal="left" vertical="center" wrapText="1"/>
    </xf>
    <xf numFmtId="0" fontId="12" fillId="0" borderId="0" xfId="0" applyFont="1" applyAlignment="1">
      <alignment horizontal="left" vertical="center"/>
    </xf>
    <xf numFmtId="0" fontId="8" fillId="3" borderId="14" xfId="1" applyFont="1" applyFill="1" applyBorder="1" applyAlignment="1" applyProtection="1">
      <alignment horizontal="left" vertical="center" wrapText="1"/>
    </xf>
    <xf numFmtId="0" fontId="8" fillId="3" borderId="15" xfId="1" applyFont="1" applyFill="1" applyBorder="1" applyAlignment="1" applyProtection="1">
      <alignment horizontal="left" vertical="center" wrapText="1"/>
    </xf>
    <xf numFmtId="0" fontId="8" fillId="3" borderId="16" xfId="1" applyFont="1" applyFill="1" applyBorder="1" applyAlignment="1" applyProtection="1">
      <alignment horizontal="left" vertical="center" wrapText="1"/>
    </xf>
    <xf numFmtId="0" fontId="3" fillId="0" borderId="49" xfId="1" applyFont="1" applyFill="1" applyBorder="1" applyAlignment="1" applyProtection="1">
      <alignment horizontal="center" vertical="center" wrapText="1"/>
    </xf>
    <xf numFmtId="0" fontId="3" fillId="0" borderId="46" xfId="1" applyFont="1" applyFill="1" applyBorder="1" applyAlignment="1" applyProtection="1">
      <alignment horizontal="center" vertical="center" wrapText="1"/>
    </xf>
    <xf numFmtId="0" fontId="8" fillId="3" borderId="29" xfId="1" applyFont="1" applyFill="1" applyBorder="1" applyAlignment="1" applyProtection="1">
      <alignment horizontal="left" vertical="center" wrapText="1"/>
    </xf>
    <xf numFmtId="0" fontId="8" fillId="3" borderId="30" xfId="1" applyFont="1" applyFill="1" applyBorder="1" applyAlignment="1" applyProtection="1">
      <alignment horizontal="left" vertical="center" wrapText="1"/>
    </xf>
    <xf numFmtId="0" fontId="8" fillId="3" borderId="38" xfId="1" applyFont="1" applyFill="1" applyBorder="1" applyAlignment="1" applyProtection="1">
      <alignment horizontal="left" vertical="center" wrapText="1"/>
    </xf>
    <xf numFmtId="0" fontId="8" fillId="3" borderId="21" xfId="1" applyFont="1" applyFill="1" applyBorder="1" applyAlignment="1" applyProtection="1">
      <alignment horizontal="left" vertical="center" wrapText="1"/>
    </xf>
    <xf numFmtId="0" fontId="8" fillId="3" borderId="22" xfId="1" applyFont="1" applyFill="1" applyBorder="1" applyAlignment="1" applyProtection="1">
      <alignment horizontal="left" vertical="center" wrapText="1"/>
    </xf>
    <xf numFmtId="0" fontId="8" fillId="3" borderId="18" xfId="1" applyFont="1" applyFill="1" applyBorder="1" applyAlignment="1" applyProtection="1">
      <alignment horizontal="left" vertical="center" wrapText="1"/>
    </xf>
    <xf numFmtId="0" fontId="8" fillId="3" borderId="29" xfId="1" applyFont="1" applyFill="1" applyBorder="1" applyAlignment="1">
      <alignment horizontal="left" vertical="center" wrapText="1"/>
    </xf>
    <xf numFmtId="0" fontId="8" fillId="3" borderId="30" xfId="1" applyFont="1" applyFill="1" applyBorder="1" applyAlignment="1">
      <alignment horizontal="left" vertical="center" wrapText="1"/>
    </xf>
    <xf numFmtId="0" fontId="8" fillId="3" borderId="38" xfId="1" applyFont="1" applyFill="1" applyBorder="1" applyAlignment="1">
      <alignment horizontal="left" vertical="center" wrapText="1"/>
    </xf>
    <xf numFmtId="0" fontId="9" fillId="0" borderId="2" xfId="1" applyFont="1" applyFill="1" applyBorder="1" applyAlignment="1" applyProtection="1">
      <alignment horizontal="center" vertical="center" wrapText="1"/>
    </xf>
    <xf numFmtId="0" fontId="9" fillId="0" borderId="8" xfId="1" applyFont="1" applyFill="1" applyBorder="1" applyAlignment="1" applyProtection="1">
      <alignment horizontal="center" vertical="center" wrapText="1"/>
    </xf>
    <xf numFmtId="0" fontId="4" fillId="0" borderId="49" xfId="1" applyFont="1" applyFill="1" applyBorder="1" applyAlignment="1" applyProtection="1">
      <alignment horizontal="center" vertical="center" wrapText="1"/>
    </xf>
    <xf numFmtId="0" fontId="4" fillId="0" borderId="46" xfId="1" applyFont="1" applyFill="1" applyBorder="1" applyAlignment="1" applyProtection="1">
      <alignment horizontal="center" vertical="center" wrapText="1"/>
    </xf>
    <xf numFmtId="0" fontId="4" fillId="0" borderId="33" xfId="1" applyFont="1" applyFill="1" applyBorder="1" applyAlignment="1" applyProtection="1">
      <alignment horizontal="center" vertical="center" wrapText="1"/>
    </xf>
    <xf numFmtId="0" fontId="4" fillId="0" borderId="47" xfId="1" applyFont="1" applyFill="1" applyBorder="1" applyAlignment="1" applyProtection="1">
      <alignment horizontal="center" vertical="center" wrapText="1"/>
    </xf>
    <xf numFmtId="0" fontId="3" fillId="2" borderId="49" xfId="1" applyFont="1" applyFill="1" applyBorder="1" applyAlignment="1" applyProtection="1">
      <alignment horizontal="center" vertical="center" wrapText="1"/>
    </xf>
    <xf numFmtId="0" fontId="3" fillId="2" borderId="46" xfId="1" applyFont="1" applyFill="1" applyBorder="1" applyAlignment="1" applyProtection="1">
      <alignment horizontal="center" vertical="center" wrapText="1"/>
    </xf>
    <xf numFmtId="0" fontId="8" fillId="3" borderId="14" xfId="0" applyFont="1" applyFill="1" applyBorder="1" applyAlignment="1">
      <alignment horizontal="left" vertical="center" wrapText="1"/>
    </xf>
    <xf numFmtId="0" fontId="8" fillId="3" borderId="15" xfId="0" applyFont="1" applyFill="1" applyBorder="1" applyAlignment="1">
      <alignment horizontal="left" vertical="center" wrapText="1"/>
    </xf>
    <xf numFmtId="0" fontId="8" fillId="3" borderId="16" xfId="0" applyFont="1" applyFill="1" applyBorder="1" applyAlignment="1">
      <alignment horizontal="left" vertical="center" wrapText="1"/>
    </xf>
    <xf numFmtId="0" fontId="4" fillId="0" borderId="6" xfId="1" applyFont="1" applyFill="1" applyBorder="1" applyAlignment="1" applyProtection="1">
      <alignment horizontal="center" vertical="center" wrapText="1"/>
    </xf>
    <xf numFmtId="0" fontId="4" fillId="0" borderId="7" xfId="1" applyFont="1" applyFill="1" applyBorder="1" applyAlignment="1" applyProtection="1">
      <alignment horizontal="center" vertical="center" wrapText="1"/>
    </xf>
    <xf numFmtId="0" fontId="3" fillId="2" borderId="19" xfId="1" applyFont="1" applyFill="1" applyBorder="1" applyAlignment="1" applyProtection="1">
      <alignment horizontal="center" vertical="center" wrapText="1"/>
    </xf>
    <xf numFmtId="0" fontId="3" fillId="2" borderId="20" xfId="1" applyFont="1" applyFill="1" applyBorder="1" applyAlignment="1" applyProtection="1">
      <alignment horizontal="center" vertical="center" wrapText="1"/>
    </xf>
    <xf numFmtId="0" fontId="3" fillId="2" borderId="17" xfId="1" applyFont="1" applyFill="1" applyBorder="1" applyAlignment="1" applyProtection="1">
      <alignment horizontal="center" vertical="center" wrapText="1"/>
    </xf>
    <xf numFmtId="0" fontId="3" fillId="2" borderId="14" xfId="1" applyFont="1" applyFill="1" applyBorder="1" applyAlignment="1" applyProtection="1">
      <alignment horizontal="center" vertical="center" wrapText="1"/>
    </xf>
    <xf numFmtId="0" fontId="3" fillId="2" borderId="15" xfId="1" applyFont="1" applyFill="1" applyBorder="1" applyAlignment="1" applyProtection="1">
      <alignment horizontal="center" vertical="center" wrapText="1"/>
    </xf>
    <xf numFmtId="0" fontId="3" fillId="2" borderId="16" xfId="1" applyFont="1" applyFill="1" applyBorder="1" applyAlignment="1" applyProtection="1">
      <alignment horizontal="center" vertical="center" wrapText="1"/>
    </xf>
    <xf numFmtId="1" fontId="3" fillId="0" borderId="23" xfId="1" applyNumberFormat="1" applyFont="1" applyFill="1" applyBorder="1" applyAlignment="1" applyProtection="1">
      <alignment horizontal="left" vertical="center" wrapText="1"/>
    </xf>
    <xf numFmtId="1" fontId="3" fillId="0" borderId="24" xfId="1" applyNumberFormat="1" applyFont="1" applyFill="1" applyBorder="1" applyAlignment="1" applyProtection="1">
      <alignment horizontal="left" vertical="center" wrapText="1"/>
    </xf>
    <xf numFmtId="1" fontId="3" fillId="0" borderId="25" xfId="1" applyNumberFormat="1" applyFont="1" applyFill="1" applyBorder="1" applyAlignment="1" applyProtection="1">
      <alignment horizontal="left" vertical="center" wrapText="1"/>
    </xf>
    <xf numFmtId="1" fontId="3" fillId="0" borderId="26" xfId="1" applyNumberFormat="1" applyFont="1" applyFill="1" applyBorder="1" applyAlignment="1" applyProtection="1">
      <alignment horizontal="left" vertical="center" wrapText="1"/>
    </xf>
    <xf numFmtId="1" fontId="3" fillId="0" borderId="0" xfId="1" applyNumberFormat="1" applyFont="1" applyFill="1" applyBorder="1" applyAlignment="1" applyProtection="1">
      <alignment horizontal="left" vertical="center" wrapText="1"/>
    </xf>
    <xf numFmtId="1" fontId="3" fillId="0" borderId="27" xfId="1" applyNumberFormat="1" applyFont="1" applyFill="1" applyBorder="1" applyAlignment="1" applyProtection="1">
      <alignment horizontal="left" vertical="center" wrapText="1"/>
    </xf>
    <xf numFmtId="1" fontId="4" fillId="0" borderId="26" xfId="1" applyNumberFormat="1" applyFont="1" applyFill="1" applyBorder="1" applyAlignment="1" applyProtection="1">
      <alignment horizontal="center" vertical="center" wrapText="1"/>
    </xf>
    <xf numFmtId="1" fontId="4" fillId="0" borderId="27" xfId="1" applyNumberFormat="1" applyFont="1" applyFill="1" applyBorder="1" applyAlignment="1" applyProtection="1">
      <alignment horizontal="center" vertical="center" wrapText="1"/>
    </xf>
    <xf numFmtId="1" fontId="4" fillId="0" borderId="28" xfId="1" applyNumberFormat="1" applyFont="1" applyFill="1" applyBorder="1" applyAlignment="1" applyProtection="1">
      <alignment horizontal="center" vertical="center" wrapText="1"/>
    </xf>
    <xf numFmtId="1" fontId="4" fillId="0" borderId="31" xfId="1" applyNumberFormat="1" applyFont="1" applyFill="1" applyBorder="1" applyAlignment="1" applyProtection="1">
      <alignment horizontal="center" vertical="center" wrapText="1"/>
    </xf>
    <xf numFmtId="0" fontId="4" fillId="0" borderId="32" xfId="1" applyFont="1" applyFill="1" applyBorder="1" applyAlignment="1" applyProtection="1">
      <alignment horizontal="left" vertical="center" wrapText="1"/>
    </xf>
    <xf numFmtId="0" fontId="4" fillId="0" borderId="56" xfId="1" applyFont="1" applyFill="1" applyBorder="1" applyAlignment="1" applyProtection="1">
      <alignment horizontal="left" vertical="center" wrapText="1"/>
    </xf>
    <xf numFmtId="0" fontId="4" fillId="0" borderId="55" xfId="1" applyFont="1" applyFill="1" applyBorder="1" applyAlignment="1" applyProtection="1">
      <alignment horizontal="left" vertical="center" wrapText="1"/>
    </xf>
    <xf numFmtId="0" fontId="4" fillId="0" borderId="51" xfId="1" applyFont="1" applyFill="1" applyBorder="1" applyAlignment="1" applyProtection="1">
      <alignment horizontal="left" vertical="center" wrapText="1"/>
    </xf>
    <xf numFmtId="0" fontId="4" fillId="0" borderId="57" xfId="1" applyFont="1" applyFill="1" applyBorder="1" applyAlignment="1" applyProtection="1">
      <alignment horizontal="left" vertical="center" wrapText="1"/>
    </xf>
    <xf numFmtId="0" fontId="4" fillId="0" borderId="61" xfId="1" applyFont="1" applyFill="1" applyBorder="1" applyAlignment="1" applyProtection="1">
      <alignment horizontal="left" vertical="center" wrapText="1"/>
    </xf>
    <xf numFmtId="0" fontId="4" fillId="0" borderId="50" xfId="1" applyFont="1" applyFill="1" applyBorder="1" applyAlignment="1" applyProtection="1">
      <alignment horizontal="left" vertical="center" wrapText="1"/>
    </xf>
    <xf numFmtId="0" fontId="4" fillId="0" borderId="58" xfId="1" applyFont="1" applyFill="1" applyBorder="1" applyAlignment="1" applyProtection="1">
      <alignment horizontal="left" vertical="center" wrapText="1"/>
    </xf>
    <xf numFmtId="0" fontId="4" fillId="0" borderId="62" xfId="1" applyFont="1" applyFill="1" applyBorder="1" applyAlignment="1" applyProtection="1">
      <alignment horizontal="left" vertical="center" wrapText="1"/>
    </xf>
    <xf numFmtId="0" fontId="3" fillId="2" borderId="29" xfId="1" applyFont="1" applyFill="1" applyBorder="1" applyAlignment="1" applyProtection="1">
      <alignment horizontal="left" vertical="center" wrapText="1"/>
    </xf>
    <xf numFmtId="0" fontId="3" fillId="2" borderId="30" xfId="1" applyFont="1" applyFill="1" applyBorder="1" applyAlignment="1" applyProtection="1">
      <alignment horizontal="left" vertical="center" wrapText="1"/>
    </xf>
    <xf numFmtId="0" fontId="3" fillId="2" borderId="38" xfId="1" applyFont="1" applyFill="1" applyBorder="1" applyAlignment="1" applyProtection="1">
      <alignment horizontal="left" vertical="center" wrapText="1"/>
    </xf>
    <xf numFmtId="0" fontId="3" fillId="2" borderId="5" xfId="1" applyFont="1" applyFill="1" applyBorder="1" applyAlignment="1" applyProtection="1">
      <alignment horizontal="center" vertical="center" wrapText="1"/>
    </xf>
    <xf numFmtId="0" fontId="3" fillId="2" borderId="6" xfId="1" applyFont="1" applyFill="1" applyBorder="1" applyAlignment="1" applyProtection="1">
      <alignment horizontal="center" vertical="center" wrapText="1"/>
    </xf>
    <xf numFmtId="0" fontId="3" fillId="2" borderId="7" xfId="1" applyFont="1" applyFill="1" applyBorder="1" applyAlignment="1" applyProtection="1">
      <alignment horizontal="center" vertical="center" wrapText="1"/>
    </xf>
    <xf numFmtId="0" fontId="4" fillId="0" borderId="42" xfId="1" applyFont="1" applyFill="1" applyBorder="1" applyAlignment="1" applyProtection="1">
      <alignment horizontal="center" vertical="center" wrapText="1"/>
    </xf>
    <xf numFmtId="0" fontId="4" fillId="0" borderId="61" xfId="1" applyFont="1" applyFill="1" applyBorder="1" applyAlignment="1" applyProtection="1">
      <alignment horizontal="center" vertical="center" wrapText="1"/>
    </xf>
    <xf numFmtId="0" fontId="3" fillId="2" borderId="11" xfId="1" applyFont="1" applyFill="1" applyBorder="1" applyAlignment="1" applyProtection="1">
      <alignment horizontal="center" vertical="center" wrapText="1"/>
    </xf>
    <xf numFmtId="0" fontId="3" fillId="2" borderId="12" xfId="1" applyFont="1" applyFill="1" applyBorder="1" applyAlignment="1" applyProtection="1">
      <alignment horizontal="center" vertical="center" wrapText="1"/>
    </xf>
    <xf numFmtId="0" fontId="3" fillId="2" borderId="13" xfId="1" applyFont="1" applyFill="1" applyBorder="1" applyAlignment="1" applyProtection="1">
      <alignment horizontal="center" vertical="center" wrapText="1"/>
    </xf>
    <xf numFmtId="0" fontId="4" fillId="0" borderId="2" xfId="1" applyFont="1" applyFill="1" applyBorder="1" applyAlignment="1" applyProtection="1">
      <alignment horizontal="center" vertical="center" wrapText="1"/>
    </xf>
    <xf numFmtId="0" fontId="4" fillId="0" borderId="3" xfId="1" applyFont="1" applyFill="1" applyBorder="1" applyAlignment="1" applyProtection="1">
      <alignment horizontal="center" vertical="center" wrapText="1"/>
    </xf>
    <xf numFmtId="0" fontId="4" fillId="0" borderId="4" xfId="1" applyFont="1" applyFill="1" applyBorder="1" applyAlignment="1" applyProtection="1">
      <alignment horizontal="center" vertical="center" wrapText="1"/>
    </xf>
    <xf numFmtId="0" fontId="4" fillId="0" borderId="56" xfId="1" applyFont="1" applyFill="1" applyBorder="1" applyAlignment="1" applyProtection="1">
      <alignment horizontal="center" vertical="center" wrapText="1"/>
    </xf>
    <xf numFmtId="0" fontId="4" fillId="0" borderId="58" xfId="1" applyFont="1" applyFill="1" applyBorder="1" applyAlignment="1" applyProtection="1">
      <alignment horizontal="center" vertical="center" wrapText="1"/>
    </xf>
    <xf numFmtId="0" fontId="4" fillId="0" borderId="9" xfId="1" applyFont="1" applyFill="1" applyBorder="1" applyAlignment="1" applyProtection="1">
      <alignment horizontal="center" vertical="center" wrapText="1"/>
    </xf>
    <xf numFmtId="0" fontId="4" fillId="0" borderId="10" xfId="1" applyFont="1" applyFill="1" applyBorder="1" applyAlignment="1" applyProtection="1">
      <alignment horizontal="center" vertical="center" wrapText="1"/>
    </xf>
    <xf numFmtId="1" fontId="6" fillId="0" borderId="42" xfId="2" applyNumberFormat="1" applyFont="1" applyFill="1" applyBorder="1" applyAlignment="1">
      <alignment horizontal="left" vertical="center" wrapText="1"/>
    </xf>
    <xf numFmtId="1" fontId="6" fillId="0" borderId="57" xfId="2" applyNumberFormat="1" applyFont="1" applyFill="1" applyBorder="1" applyAlignment="1">
      <alignment horizontal="left" vertical="center" wrapText="1"/>
    </xf>
    <xf numFmtId="1" fontId="6" fillId="0" borderId="61" xfId="2" applyNumberFormat="1" applyFont="1" applyFill="1" applyBorder="1" applyAlignment="1">
      <alignment horizontal="left" vertical="center" wrapText="1"/>
    </xf>
    <xf numFmtId="0" fontId="6" fillId="0" borderId="50" xfId="2" applyFont="1" applyFill="1" applyBorder="1" applyAlignment="1">
      <alignment horizontal="center" vertical="center" wrapText="1"/>
    </xf>
    <xf numFmtId="0" fontId="6" fillId="0" borderId="58" xfId="2" applyFont="1" applyFill="1" applyBorder="1" applyAlignment="1">
      <alignment horizontal="center" vertical="center" wrapText="1"/>
    </xf>
    <xf numFmtId="0" fontId="6" fillId="0" borderId="62" xfId="2" applyFont="1" applyFill="1" applyBorder="1" applyAlignment="1">
      <alignment horizontal="center" vertical="center" wrapText="1"/>
    </xf>
    <xf numFmtId="0" fontId="7" fillId="2" borderId="29" xfId="2" applyFont="1" applyFill="1" applyBorder="1" applyAlignment="1">
      <alignment horizontal="center" vertical="center" wrapText="1"/>
    </xf>
    <xf numFmtId="0" fontId="7" fillId="2" borderId="30" xfId="2" applyFont="1" applyFill="1" applyBorder="1" applyAlignment="1">
      <alignment horizontal="center" vertical="center" wrapText="1"/>
    </xf>
    <xf numFmtId="0" fontId="7" fillId="2" borderId="38" xfId="2" applyFont="1" applyFill="1" applyBorder="1" applyAlignment="1">
      <alignment horizontal="center" vertical="center" wrapText="1"/>
    </xf>
    <xf numFmtId="0" fontId="4" fillId="0" borderId="40" xfId="0" applyFont="1" applyFill="1" applyBorder="1" applyAlignment="1" applyProtection="1">
      <alignment horizontal="center" vertical="center"/>
    </xf>
    <xf numFmtId="0" fontId="4" fillId="0" borderId="30" xfId="0" applyFont="1" applyFill="1" applyBorder="1" applyAlignment="1" applyProtection="1">
      <alignment horizontal="center" vertical="center"/>
    </xf>
    <xf numFmtId="0" fontId="4" fillId="0" borderId="38" xfId="0" applyFont="1" applyFill="1" applyBorder="1" applyAlignment="1" applyProtection="1">
      <alignment horizontal="center" vertical="center"/>
    </xf>
    <xf numFmtId="1" fontId="6" fillId="0" borderId="47" xfId="2" applyNumberFormat="1" applyFont="1" applyFill="1" applyBorder="1" applyAlignment="1">
      <alignment horizontal="left" vertical="center" wrapText="1"/>
    </xf>
    <xf numFmtId="1" fontId="6" fillId="0" borderId="56" xfId="2" applyNumberFormat="1" applyFont="1" applyFill="1" applyBorder="1" applyAlignment="1">
      <alignment horizontal="left" vertical="center" wrapText="1"/>
    </xf>
    <xf numFmtId="1" fontId="6" fillId="0" borderId="55" xfId="2" applyNumberFormat="1" applyFont="1" applyFill="1" applyBorder="1" applyAlignment="1">
      <alignment horizontal="left" vertical="center" wrapText="1"/>
    </xf>
  </cellXfs>
  <cellStyles count="84">
    <cellStyle name="Normal" xfId="0" builtinId="0"/>
    <cellStyle name="Normal 10" xfId="40"/>
    <cellStyle name="Normal 11" xfId="66"/>
    <cellStyle name="Normal 12" xfId="71"/>
    <cellStyle name="Normal 13" xfId="9"/>
    <cellStyle name="Normal 14" xfId="15"/>
    <cellStyle name="Normal 15" xfId="19"/>
    <cellStyle name="Normal 16" xfId="23"/>
    <cellStyle name="Normal 17" xfId="28"/>
    <cellStyle name="Normal 18" xfId="36"/>
    <cellStyle name="Normal 19" xfId="41"/>
    <cellStyle name="Normal 2" xfId="1"/>
    <cellStyle name="Normal 20" xfId="45"/>
    <cellStyle name="Normal 21" xfId="49"/>
    <cellStyle name="Normal 22" xfId="53"/>
    <cellStyle name="Normal 23" xfId="67"/>
    <cellStyle name="Normal 24" xfId="72"/>
    <cellStyle name="Normal 25" xfId="76"/>
    <cellStyle name="Normal 26" xfId="80"/>
    <cellStyle name="Normal 27" xfId="4"/>
    <cellStyle name="Normal 28" xfId="10"/>
    <cellStyle name="Normal 29" xfId="13"/>
    <cellStyle name="Normal 3" xfId="3"/>
    <cellStyle name="Normal 30" xfId="17"/>
    <cellStyle name="Normal 31" xfId="25"/>
    <cellStyle name="Normal 32" xfId="30"/>
    <cellStyle name="Normal 33" xfId="34"/>
    <cellStyle name="Normal 34" xfId="38"/>
    <cellStyle name="Normal 35" xfId="43"/>
    <cellStyle name="Normal 36" xfId="47"/>
    <cellStyle name="Normal 37" xfId="51"/>
    <cellStyle name="Normal 38" xfId="55"/>
    <cellStyle name="Normal 39" xfId="58"/>
    <cellStyle name="Normal 4" xfId="22"/>
    <cellStyle name="Normal 40" xfId="61"/>
    <cellStyle name="Normal 41" xfId="64"/>
    <cellStyle name="Normal 42" xfId="69"/>
    <cellStyle name="Normal 43" xfId="74"/>
    <cellStyle name="Normal 44" xfId="78"/>
    <cellStyle name="Normal 45" xfId="82"/>
    <cellStyle name="Normal 46" xfId="6"/>
    <cellStyle name="Normal 47" xfId="11"/>
    <cellStyle name="Normal 48" xfId="14"/>
    <cellStyle name="Normal 49" xfId="18"/>
    <cellStyle name="Normal 5" xfId="27"/>
    <cellStyle name="Normal 50" xfId="21"/>
    <cellStyle name="Normal 51" xfId="26"/>
    <cellStyle name="Normal 52" xfId="31"/>
    <cellStyle name="Normal 53" xfId="35"/>
    <cellStyle name="Normal 54" xfId="39"/>
    <cellStyle name="Normal 55" xfId="44"/>
    <cellStyle name="Normal 56" xfId="48"/>
    <cellStyle name="Normal 57" xfId="52"/>
    <cellStyle name="Normal 58" xfId="56"/>
    <cellStyle name="Normal 59" xfId="59"/>
    <cellStyle name="Normal 6" xfId="32"/>
    <cellStyle name="Normal 60" xfId="62"/>
    <cellStyle name="Normal 61" xfId="65"/>
    <cellStyle name="Normal 62" xfId="70"/>
    <cellStyle name="Normal 63" xfId="75"/>
    <cellStyle name="Normal 64" xfId="79"/>
    <cellStyle name="Normal 65" xfId="83"/>
    <cellStyle name="Normal 66" xfId="7"/>
    <cellStyle name="Normal 67" xfId="8"/>
    <cellStyle name="Normal 68" xfId="12"/>
    <cellStyle name="Normal 69" xfId="16"/>
    <cellStyle name="Normal 70" xfId="20"/>
    <cellStyle name="Normal 71" xfId="24"/>
    <cellStyle name="Normal 72" xfId="29"/>
    <cellStyle name="Normal 73" xfId="33"/>
    <cellStyle name="Normal 74" xfId="37"/>
    <cellStyle name="Normal 75" xfId="42"/>
    <cellStyle name="Normal 76" xfId="46"/>
    <cellStyle name="Normal 77" xfId="50"/>
    <cellStyle name="Normal 78" xfId="54"/>
    <cellStyle name="Normal 79" xfId="57"/>
    <cellStyle name="Normal 80" xfId="60"/>
    <cellStyle name="Normal 81" xfId="63"/>
    <cellStyle name="Normal 82" xfId="68"/>
    <cellStyle name="Normal 83" xfId="73"/>
    <cellStyle name="Normal 84" xfId="77"/>
    <cellStyle name="Normal 85" xfId="81"/>
    <cellStyle name="Normal 86" xfId="5"/>
    <cellStyle name="Normal_NAF rev. 2 libcourt 65 et 40" xfId="2"/>
  </cellStyles>
  <dxfs count="0"/>
  <tableStyles count="0" defaultTableStyle="TableStyleMedium2" defaultPivotStyle="PivotStyleLight16"/>
  <colors>
    <mruColors>
      <color rgb="FF361D00"/>
      <color rgb="FF215A00"/>
      <color rgb="FF0F4172"/>
      <color rgb="FFCC6B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E6"/>
  <sheetViews>
    <sheetView tabSelected="1" zoomScaleNormal="100" workbookViewId="0">
      <selection activeCell="B4" sqref="B4:E4"/>
    </sheetView>
  </sheetViews>
  <sheetFormatPr baseColWidth="10" defaultRowHeight="13.5" x14ac:dyDescent="0.25"/>
  <cols>
    <col min="1" max="1" width="35.7109375" style="1" customWidth="1"/>
    <col min="2" max="5" width="15.7109375" style="1" customWidth="1"/>
    <col min="6" max="16384" width="11.42578125" style="1"/>
  </cols>
  <sheetData>
    <row r="1" spans="1:5" ht="30.75" customHeight="1" thickBot="1" x14ac:dyDescent="0.3">
      <c r="A1" s="126" t="s">
        <v>186</v>
      </c>
      <c r="B1" s="127"/>
      <c r="C1" s="127"/>
      <c r="D1" s="127"/>
      <c r="E1" s="128"/>
    </row>
    <row r="2" spans="1:5" x14ac:dyDescent="0.25">
      <c r="A2" s="129"/>
      <c r="B2" s="2" t="s">
        <v>0</v>
      </c>
      <c r="C2" s="3"/>
      <c r="D2" s="4"/>
      <c r="E2" s="129" t="s">
        <v>1</v>
      </c>
    </row>
    <row r="3" spans="1:5" ht="77.25" customHeight="1" thickBot="1" x14ac:dyDescent="0.3">
      <c r="A3" s="130"/>
      <c r="B3" s="5" t="s">
        <v>2</v>
      </c>
      <c r="C3" s="6" t="s">
        <v>3</v>
      </c>
      <c r="D3" s="7" t="s">
        <v>4</v>
      </c>
      <c r="E3" s="130"/>
    </row>
    <row r="4" spans="1:5" ht="14.25" thickBot="1" x14ac:dyDescent="0.3">
      <c r="A4" s="8" t="s">
        <v>159</v>
      </c>
      <c r="B4" s="44">
        <v>15671</v>
      </c>
      <c r="C4" s="45">
        <v>14752</v>
      </c>
      <c r="D4" s="46">
        <v>11638</v>
      </c>
      <c r="E4" s="47">
        <v>17632</v>
      </c>
    </row>
    <row r="6" spans="1:5" x14ac:dyDescent="0.25">
      <c r="A6" s="125" t="s">
        <v>187</v>
      </c>
    </row>
  </sheetData>
  <mergeCells count="3">
    <mergeCell ref="A1:E1"/>
    <mergeCell ref="A2:A3"/>
    <mergeCell ref="E2:E3"/>
  </mergeCells>
  <printOptions horizontalCentered="1" verticalCentered="1"/>
  <pageMargins left="0.39370078740157483" right="0.39370078740157483" top="0.39370078740157483" bottom="0.39370078740157483" header="0.39370078740157483" footer="0.3937007874015748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I5"/>
  <sheetViews>
    <sheetView zoomScaleNormal="100" workbookViewId="0">
      <selection activeCell="B3" sqref="B3:H3"/>
    </sheetView>
  </sheetViews>
  <sheetFormatPr baseColWidth="10" defaultRowHeight="13.5" x14ac:dyDescent="0.25"/>
  <cols>
    <col min="1" max="1" width="22.7109375" style="1" customWidth="1"/>
    <col min="2" max="9" width="15.7109375" style="1" customWidth="1"/>
    <col min="10" max="16384" width="11.42578125" style="1"/>
  </cols>
  <sheetData>
    <row r="1" spans="1:9" ht="14.25" thickBot="1" x14ac:dyDescent="0.3">
      <c r="A1" s="126" t="s">
        <v>175</v>
      </c>
      <c r="B1" s="127"/>
      <c r="C1" s="127"/>
      <c r="D1" s="127"/>
      <c r="E1" s="127"/>
      <c r="F1" s="127"/>
      <c r="G1" s="127"/>
      <c r="H1" s="127"/>
      <c r="I1" s="128"/>
    </row>
    <row r="2" spans="1:9" ht="27.75" thickBot="1" x14ac:dyDescent="0.3">
      <c r="A2" s="8" t="s">
        <v>36</v>
      </c>
      <c r="B2" s="15" t="s">
        <v>37</v>
      </c>
      <c r="C2" s="10" t="s">
        <v>38</v>
      </c>
      <c r="D2" s="10" t="s">
        <v>39</v>
      </c>
      <c r="E2" s="10" t="s">
        <v>40</v>
      </c>
      <c r="F2" s="10" t="s">
        <v>41</v>
      </c>
      <c r="G2" s="10" t="s">
        <v>42</v>
      </c>
      <c r="H2" s="11" t="s">
        <v>10</v>
      </c>
      <c r="I2" s="12" t="s">
        <v>11</v>
      </c>
    </row>
    <row r="3" spans="1:9" ht="14.25" thickBot="1" x14ac:dyDescent="0.3">
      <c r="A3" s="8" t="s">
        <v>160</v>
      </c>
      <c r="B3" s="60">
        <v>126</v>
      </c>
      <c r="C3" s="61">
        <v>907</v>
      </c>
      <c r="D3" s="61">
        <v>2221</v>
      </c>
      <c r="E3" s="61">
        <v>2125</v>
      </c>
      <c r="F3" s="61">
        <v>4009</v>
      </c>
      <c r="G3" s="61">
        <v>2247</v>
      </c>
      <c r="H3" s="62">
        <v>3</v>
      </c>
      <c r="I3" s="59">
        <f>SUM(B3:H3)</f>
        <v>11638</v>
      </c>
    </row>
    <row r="5" spans="1:9" x14ac:dyDescent="0.25">
      <c r="A5" s="125" t="s">
        <v>187</v>
      </c>
    </row>
  </sheetData>
  <mergeCells count="1">
    <mergeCell ref="A1:I1"/>
  </mergeCells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96" orientation="landscape" r:id="rId1"/>
  <rowBreaks count="1" manualBreakCount="1">
    <brk id="4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G34"/>
  <sheetViews>
    <sheetView topLeftCell="A10" zoomScaleNormal="100" workbookViewId="0">
      <selection activeCell="D43" sqref="D43"/>
    </sheetView>
  </sheetViews>
  <sheetFormatPr baseColWidth="10" defaultRowHeight="13.5" x14ac:dyDescent="0.25"/>
  <cols>
    <col min="1" max="1" width="22.42578125" style="1" customWidth="1"/>
    <col min="2" max="2" width="29.42578125" style="1" customWidth="1"/>
    <col min="3" max="5" width="15.7109375" style="1" customWidth="1"/>
    <col min="6" max="7" width="30.7109375" style="1" customWidth="1"/>
    <col min="8" max="16384" width="11.42578125" style="1"/>
  </cols>
  <sheetData>
    <row r="1" spans="1:7" ht="14.25" customHeight="1" thickBot="1" x14ac:dyDescent="0.3">
      <c r="A1" s="131" t="s">
        <v>176</v>
      </c>
      <c r="B1" s="132"/>
      <c r="C1" s="132"/>
      <c r="D1" s="132"/>
      <c r="E1" s="132"/>
      <c r="F1" s="132"/>
      <c r="G1" s="133"/>
    </row>
    <row r="2" spans="1:7" ht="33" customHeight="1" x14ac:dyDescent="0.25">
      <c r="A2" s="189" t="s">
        <v>48</v>
      </c>
      <c r="B2" s="190"/>
      <c r="C2" s="191"/>
      <c r="D2" s="192" t="s">
        <v>46</v>
      </c>
      <c r="E2" s="142" t="s">
        <v>47</v>
      </c>
      <c r="F2" s="189" t="s">
        <v>49</v>
      </c>
      <c r="G2" s="191"/>
    </row>
    <row r="3" spans="1:7" ht="35.25" customHeight="1" thickBot="1" x14ac:dyDescent="0.3">
      <c r="A3" s="114" t="s">
        <v>50</v>
      </c>
      <c r="B3" s="194" t="s">
        <v>51</v>
      </c>
      <c r="C3" s="195"/>
      <c r="D3" s="193"/>
      <c r="E3" s="143"/>
      <c r="F3" s="114" t="s">
        <v>155</v>
      </c>
      <c r="G3" s="113" t="s">
        <v>154</v>
      </c>
    </row>
    <row r="4" spans="1:7" x14ac:dyDescent="0.25">
      <c r="A4" s="186" t="s">
        <v>52</v>
      </c>
      <c r="B4" s="187"/>
      <c r="C4" s="188"/>
      <c r="D4" s="87">
        <f>SUM(D5:D8)</f>
        <v>488</v>
      </c>
      <c r="E4" s="88">
        <f>SUM(E5:E8)</f>
        <v>327843.87</v>
      </c>
      <c r="F4" s="117">
        <f>SUM(F5:F8)</f>
        <v>3854046.7300000004</v>
      </c>
      <c r="G4" s="109">
        <f>SUM(G5:G8)</f>
        <v>6696688.0800000001</v>
      </c>
    </row>
    <row r="5" spans="1:7" ht="24.95" customHeight="1" x14ac:dyDescent="0.25">
      <c r="A5" s="37">
        <v>10</v>
      </c>
      <c r="B5" s="151" t="s">
        <v>53</v>
      </c>
      <c r="C5" s="152"/>
      <c r="D5" s="89">
        <v>26</v>
      </c>
      <c r="E5" s="71">
        <v>11963</v>
      </c>
      <c r="F5" s="100">
        <v>113916</v>
      </c>
      <c r="G5" s="110">
        <v>789807.32</v>
      </c>
    </row>
    <row r="6" spans="1:7" ht="24.95" customHeight="1" x14ac:dyDescent="0.25">
      <c r="A6" s="37">
        <v>11</v>
      </c>
      <c r="B6" s="151" t="s">
        <v>54</v>
      </c>
      <c r="C6" s="152"/>
      <c r="D6" s="89">
        <v>39</v>
      </c>
      <c r="E6" s="71">
        <v>40326.47</v>
      </c>
      <c r="F6" s="100">
        <v>358793.93</v>
      </c>
      <c r="G6" s="110">
        <v>285917.18</v>
      </c>
    </row>
    <row r="7" spans="1:7" ht="24.95" customHeight="1" x14ac:dyDescent="0.25">
      <c r="A7" s="37">
        <v>12</v>
      </c>
      <c r="B7" s="151" t="s">
        <v>55</v>
      </c>
      <c r="C7" s="152"/>
      <c r="D7" s="89">
        <v>107</v>
      </c>
      <c r="E7" s="71">
        <v>78796</v>
      </c>
      <c r="F7" s="100">
        <v>682634.68</v>
      </c>
      <c r="G7" s="110">
        <v>1857787.95</v>
      </c>
    </row>
    <row r="8" spans="1:7" ht="24.95" customHeight="1" x14ac:dyDescent="0.25">
      <c r="A8" s="37">
        <v>13</v>
      </c>
      <c r="B8" s="151" t="s">
        <v>56</v>
      </c>
      <c r="C8" s="152"/>
      <c r="D8" s="89">
        <v>316</v>
      </c>
      <c r="E8" s="71">
        <v>196758.39999999999</v>
      </c>
      <c r="F8" s="100">
        <v>2698702.12</v>
      </c>
      <c r="G8" s="110">
        <v>3763175.63</v>
      </c>
    </row>
    <row r="9" spans="1:7" x14ac:dyDescent="0.25">
      <c r="A9" s="181" t="s">
        <v>141</v>
      </c>
      <c r="B9" s="182"/>
      <c r="C9" s="183"/>
      <c r="D9" s="90">
        <f>SUM(D10:D15)</f>
        <v>2751</v>
      </c>
      <c r="E9" s="91">
        <f>SUM(E10:E15)</f>
        <v>2542494.0099999998</v>
      </c>
      <c r="F9" s="118">
        <f>SUM(F10:F15)</f>
        <v>29430737.660000004</v>
      </c>
      <c r="G9" s="111">
        <f>SUM(G10:G15)</f>
        <v>53357731.539999999</v>
      </c>
    </row>
    <row r="10" spans="1:7" ht="24.95" customHeight="1" x14ac:dyDescent="0.25">
      <c r="A10" s="37">
        <v>20</v>
      </c>
      <c r="B10" s="184" t="s">
        <v>184</v>
      </c>
      <c r="C10" s="185"/>
      <c r="D10" s="89">
        <v>117</v>
      </c>
      <c r="E10" s="71">
        <v>109425</v>
      </c>
      <c r="F10" s="100">
        <v>1278050.1000000001</v>
      </c>
      <c r="G10" s="110">
        <v>2394163.94</v>
      </c>
    </row>
    <row r="11" spans="1:7" ht="24.95" customHeight="1" x14ac:dyDescent="0.25">
      <c r="A11" s="37">
        <v>21</v>
      </c>
      <c r="B11" s="184" t="s">
        <v>57</v>
      </c>
      <c r="C11" s="185"/>
      <c r="D11" s="89">
        <v>624</v>
      </c>
      <c r="E11" s="71">
        <v>538248</v>
      </c>
      <c r="F11" s="115">
        <v>5184886.21</v>
      </c>
      <c r="G11" s="116">
        <v>12907273.309999999</v>
      </c>
    </row>
    <row r="12" spans="1:7" ht="24.95" customHeight="1" x14ac:dyDescent="0.25">
      <c r="A12" s="37">
        <v>22</v>
      </c>
      <c r="B12" s="184" t="s">
        <v>185</v>
      </c>
      <c r="C12" s="185"/>
      <c r="D12" s="89">
        <v>605</v>
      </c>
      <c r="E12" s="71">
        <v>591486.25</v>
      </c>
      <c r="F12" s="115">
        <v>6522318.2100000009</v>
      </c>
      <c r="G12" s="110">
        <v>12319498.889999999</v>
      </c>
    </row>
    <row r="13" spans="1:7" ht="24.95" customHeight="1" x14ac:dyDescent="0.25">
      <c r="A13" s="37">
        <v>23</v>
      </c>
      <c r="B13" s="151" t="s">
        <v>58</v>
      </c>
      <c r="C13" s="152"/>
      <c r="D13" s="89">
        <v>578</v>
      </c>
      <c r="E13" s="71">
        <v>567446.71</v>
      </c>
      <c r="F13" s="100">
        <v>6672700.96</v>
      </c>
      <c r="G13" s="110">
        <v>10961804.02</v>
      </c>
    </row>
    <row r="14" spans="1:7" ht="24.95" customHeight="1" x14ac:dyDescent="0.25">
      <c r="A14" s="37">
        <v>24</v>
      </c>
      <c r="B14" s="151" t="s">
        <v>59</v>
      </c>
      <c r="C14" s="152"/>
      <c r="D14" s="89">
        <v>97</v>
      </c>
      <c r="E14" s="71">
        <v>102309.7</v>
      </c>
      <c r="F14" s="100">
        <v>1211528.69</v>
      </c>
      <c r="G14" s="110">
        <v>1897583.79</v>
      </c>
    </row>
    <row r="15" spans="1:7" ht="24.95" customHeight="1" x14ac:dyDescent="0.25">
      <c r="A15" s="37">
        <v>25</v>
      </c>
      <c r="B15" s="151" t="s">
        <v>60</v>
      </c>
      <c r="C15" s="152"/>
      <c r="D15" s="89">
        <v>730</v>
      </c>
      <c r="E15" s="71">
        <v>633578.35</v>
      </c>
      <c r="F15" s="100">
        <v>8561253.4900000002</v>
      </c>
      <c r="G15" s="110">
        <v>12877407.590000002</v>
      </c>
    </row>
    <row r="16" spans="1:7" x14ac:dyDescent="0.25">
      <c r="A16" s="181" t="s">
        <v>140</v>
      </c>
      <c r="B16" s="182"/>
      <c r="C16" s="183"/>
      <c r="D16" s="90">
        <f>SUM(D17:D21)</f>
        <v>7941</v>
      </c>
      <c r="E16" s="91">
        <f>SUM(E17:E21)</f>
        <v>6258400.1600000001</v>
      </c>
      <c r="F16" s="118">
        <f>SUM(F17:F21)</f>
        <v>63719149.260000005</v>
      </c>
      <c r="G16" s="111">
        <f>SUM(G17:G21)</f>
        <v>122547880.11</v>
      </c>
    </row>
    <row r="17" spans="1:7" ht="24.95" customHeight="1" x14ac:dyDescent="0.25">
      <c r="A17" s="37">
        <v>30</v>
      </c>
      <c r="B17" s="151" t="s">
        <v>61</v>
      </c>
      <c r="C17" s="152"/>
      <c r="D17" s="89">
        <v>39</v>
      </c>
      <c r="E17" s="71">
        <v>35460</v>
      </c>
      <c r="F17" s="100">
        <v>274531</v>
      </c>
      <c r="G17" s="110">
        <v>672935.63</v>
      </c>
    </row>
    <row r="18" spans="1:7" ht="24.95" customHeight="1" x14ac:dyDescent="0.25">
      <c r="A18" s="37">
        <v>31</v>
      </c>
      <c r="B18" s="151" t="s">
        <v>137</v>
      </c>
      <c r="C18" s="152"/>
      <c r="D18" s="89">
        <v>3691</v>
      </c>
      <c r="E18" s="71">
        <v>2417666.08</v>
      </c>
      <c r="F18" s="100">
        <v>26250309.800000001</v>
      </c>
      <c r="G18" s="110">
        <v>48968462.939999998</v>
      </c>
    </row>
    <row r="19" spans="1:7" ht="24.95" customHeight="1" x14ac:dyDescent="0.25">
      <c r="A19" s="37">
        <v>32</v>
      </c>
      <c r="B19" s="151" t="s">
        <v>62</v>
      </c>
      <c r="C19" s="152"/>
      <c r="D19" s="89">
        <v>1290</v>
      </c>
      <c r="E19" s="71">
        <v>1161430.6200000001</v>
      </c>
      <c r="F19" s="100">
        <v>16080652.83</v>
      </c>
      <c r="G19" s="110">
        <v>20502213.68</v>
      </c>
    </row>
    <row r="20" spans="1:7" ht="24.95" customHeight="1" x14ac:dyDescent="0.25">
      <c r="A20" s="37">
        <v>33</v>
      </c>
      <c r="B20" s="151" t="s">
        <v>63</v>
      </c>
      <c r="C20" s="152"/>
      <c r="D20" s="89">
        <v>2666</v>
      </c>
      <c r="E20" s="71">
        <v>2535319.46</v>
      </c>
      <c r="F20" s="100">
        <v>20087643.75</v>
      </c>
      <c r="G20" s="110">
        <v>50132655</v>
      </c>
    </row>
    <row r="21" spans="1:7" ht="24.95" customHeight="1" x14ac:dyDescent="0.25">
      <c r="A21" s="37">
        <v>34</v>
      </c>
      <c r="B21" s="151" t="s">
        <v>64</v>
      </c>
      <c r="C21" s="152"/>
      <c r="D21" s="89">
        <v>255</v>
      </c>
      <c r="E21" s="71">
        <v>108524</v>
      </c>
      <c r="F21" s="100">
        <v>1026011.88</v>
      </c>
      <c r="G21" s="110">
        <v>2271612.8600000003</v>
      </c>
    </row>
    <row r="22" spans="1:7" x14ac:dyDescent="0.25">
      <c r="A22" s="181" t="s">
        <v>65</v>
      </c>
      <c r="B22" s="182"/>
      <c r="C22" s="183"/>
      <c r="D22" s="90">
        <f>SUM(D23:D24)</f>
        <v>193</v>
      </c>
      <c r="E22" s="91">
        <f>SUM(E23:E24)</f>
        <v>138906</v>
      </c>
      <c r="F22" s="118">
        <f>SUM(F23:F24)</f>
        <v>1351335.25</v>
      </c>
      <c r="G22" s="111">
        <f>SUM(G23:G24)</f>
        <v>2741094.6900000004</v>
      </c>
    </row>
    <row r="23" spans="1:7" ht="24.95" customHeight="1" x14ac:dyDescent="0.25">
      <c r="A23" s="37">
        <v>41</v>
      </c>
      <c r="B23" s="151" t="s">
        <v>66</v>
      </c>
      <c r="C23" s="152"/>
      <c r="D23" s="89">
        <v>136</v>
      </c>
      <c r="E23" s="71">
        <v>84218</v>
      </c>
      <c r="F23" s="100">
        <v>960972.25</v>
      </c>
      <c r="G23" s="110">
        <v>1723721.6900000002</v>
      </c>
    </row>
    <row r="24" spans="1:7" ht="24.95" customHeight="1" x14ac:dyDescent="0.25">
      <c r="A24" s="37">
        <v>42</v>
      </c>
      <c r="B24" s="151" t="s">
        <v>67</v>
      </c>
      <c r="C24" s="152"/>
      <c r="D24" s="89">
        <v>57</v>
      </c>
      <c r="E24" s="71">
        <v>54688</v>
      </c>
      <c r="F24" s="100">
        <v>390363</v>
      </c>
      <c r="G24" s="110">
        <v>1017373</v>
      </c>
    </row>
    <row r="25" spans="1:7" ht="14.25" thickBot="1" x14ac:dyDescent="0.3">
      <c r="A25" s="153" t="s">
        <v>10</v>
      </c>
      <c r="B25" s="154"/>
      <c r="C25" s="155"/>
      <c r="D25" s="90">
        <v>265</v>
      </c>
      <c r="E25" s="91">
        <v>202013</v>
      </c>
      <c r="F25" s="119">
        <v>2195915.29</v>
      </c>
      <c r="G25" s="121">
        <v>4417476.4499999993</v>
      </c>
    </row>
    <row r="26" spans="1:7" ht="14.25" thickBot="1" x14ac:dyDescent="0.3">
      <c r="A26" s="156" t="s">
        <v>11</v>
      </c>
      <c r="B26" s="157"/>
      <c r="C26" s="158"/>
      <c r="D26" s="92">
        <f>SUM(D4,D9,D16,D22,D25)</f>
        <v>11638</v>
      </c>
      <c r="E26" s="93">
        <f>SUM(E4,E9,E16,E22,E25)</f>
        <v>9469657.0399999991</v>
      </c>
      <c r="F26" s="120">
        <f>SUM(F4,F9,F16,F22,F25)</f>
        <v>100551184.19000001</v>
      </c>
      <c r="G26" s="112">
        <f>SUM(G4,G9,G16,G22,G25)</f>
        <v>189760870.86999997</v>
      </c>
    </row>
    <row r="27" spans="1:7" ht="13.5" customHeight="1" x14ac:dyDescent="0.25">
      <c r="A27" s="159" t="s">
        <v>143</v>
      </c>
      <c r="B27" s="160"/>
      <c r="C27" s="160"/>
      <c r="D27" s="160"/>
      <c r="E27" s="160"/>
      <c r="F27" s="160"/>
      <c r="G27" s="161"/>
    </row>
    <row r="28" spans="1:7" ht="14.25" thickBot="1" x14ac:dyDescent="0.3">
      <c r="A28" s="162"/>
      <c r="B28" s="163"/>
      <c r="C28" s="163"/>
      <c r="D28" s="163"/>
      <c r="E28" s="163"/>
      <c r="F28" s="163"/>
      <c r="G28" s="164"/>
    </row>
    <row r="29" spans="1:7" ht="13.5" customHeight="1" x14ac:dyDescent="0.25">
      <c r="A29" s="165"/>
      <c r="B29" s="166"/>
      <c r="C29" s="169" t="s">
        <v>68</v>
      </c>
      <c r="D29" s="170"/>
      <c r="E29" s="170"/>
      <c r="F29" s="171"/>
      <c r="G29" s="94">
        <f>IF(D26=0,0,(F26+G26)/D26)</f>
        <v>24945.184315174429</v>
      </c>
    </row>
    <row r="30" spans="1:7" ht="13.5" customHeight="1" x14ac:dyDescent="0.25">
      <c r="A30" s="165"/>
      <c r="B30" s="166"/>
      <c r="C30" s="172" t="s">
        <v>69</v>
      </c>
      <c r="D30" s="173"/>
      <c r="E30" s="173"/>
      <c r="F30" s="174"/>
      <c r="G30" s="95">
        <f>IF(E26=0,0,(F26+G26)/E26)</f>
        <v>30.657082282253384</v>
      </c>
    </row>
    <row r="31" spans="1:7" ht="14.25" customHeight="1" thickBot="1" x14ac:dyDescent="0.3">
      <c r="A31" s="165"/>
      <c r="B31" s="166"/>
      <c r="C31" s="175" t="s">
        <v>70</v>
      </c>
      <c r="D31" s="176"/>
      <c r="E31" s="176"/>
      <c r="F31" s="177"/>
      <c r="G31" s="96">
        <f>IF(D26=0,0,E26/D26)</f>
        <v>813.68422753050345</v>
      </c>
    </row>
    <row r="32" spans="1:7" ht="14.25" customHeight="1" thickBot="1" x14ac:dyDescent="0.3">
      <c r="A32" s="167"/>
      <c r="B32" s="168"/>
      <c r="C32" s="178" t="s">
        <v>177</v>
      </c>
      <c r="D32" s="179"/>
      <c r="E32" s="179"/>
      <c r="F32" s="180"/>
      <c r="G32" s="93">
        <f>SUM(G26,F26)</f>
        <v>290312055.06</v>
      </c>
    </row>
    <row r="34" spans="1:1" x14ac:dyDescent="0.25">
      <c r="A34" s="125" t="s">
        <v>187</v>
      </c>
    </row>
  </sheetData>
  <mergeCells count="35">
    <mergeCell ref="A1:G1"/>
    <mergeCell ref="A2:C2"/>
    <mergeCell ref="D2:D3"/>
    <mergeCell ref="E2:E3"/>
    <mergeCell ref="F2:G2"/>
    <mergeCell ref="B3:C3"/>
    <mergeCell ref="A4:C4"/>
    <mergeCell ref="B5:C5"/>
    <mergeCell ref="B6:C6"/>
    <mergeCell ref="B7:C7"/>
    <mergeCell ref="B8:C8"/>
    <mergeCell ref="A9:C9"/>
    <mergeCell ref="B10:C10"/>
    <mergeCell ref="B11:C11"/>
    <mergeCell ref="B12:C12"/>
    <mergeCell ref="B13:C13"/>
    <mergeCell ref="B14:C14"/>
    <mergeCell ref="B15:C15"/>
    <mergeCell ref="A16:C16"/>
    <mergeCell ref="B17:C17"/>
    <mergeCell ref="B18:C18"/>
    <mergeCell ref="B19:C19"/>
    <mergeCell ref="B20:C20"/>
    <mergeCell ref="B21:C21"/>
    <mergeCell ref="A22:C22"/>
    <mergeCell ref="B23:C23"/>
    <mergeCell ref="B24:C24"/>
    <mergeCell ref="A25:C25"/>
    <mergeCell ref="A26:C26"/>
    <mergeCell ref="A27:G28"/>
    <mergeCell ref="A29:B32"/>
    <mergeCell ref="C29:F29"/>
    <mergeCell ref="C30:F30"/>
    <mergeCell ref="C31:F31"/>
    <mergeCell ref="C32:F32"/>
  </mergeCells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7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D24"/>
  <sheetViews>
    <sheetView zoomScaleNormal="100" workbookViewId="0">
      <selection activeCell="B3" sqref="B3:D21"/>
    </sheetView>
  </sheetViews>
  <sheetFormatPr baseColWidth="10" defaultRowHeight="13.5" x14ac:dyDescent="0.25"/>
  <cols>
    <col min="1" max="1" width="59.7109375" style="1" customWidth="1"/>
    <col min="2" max="4" width="15.7109375" style="1" customWidth="1"/>
    <col min="5" max="16384" width="11.42578125" style="1"/>
  </cols>
  <sheetData>
    <row r="1" spans="1:4" ht="14.25" thickBot="1" x14ac:dyDescent="0.3">
      <c r="A1" s="131" t="s">
        <v>178</v>
      </c>
      <c r="B1" s="132"/>
      <c r="C1" s="132"/>
      <c r="D1" s="133"/>
    </row>
    <row r="2" spans="1:4" ht="108.75" customHeight="1" thickBot="1" x14ac:dyDescent="0.3">
      <c r="A2" s="16" t="s">
        <v>71</v>
      </c>
      <c r="B2" s="16" t="s">
        <v>179</v>
      </c>
      <c r="C2" s="8" t="s">
        <v>153</v>
      </c>
      <c r="D2" s="38" t="s">
        <v>180</v>
      </c>
    </row>
    <row r="3" spans="1:4" ht="13.5" customHeight="1" x14ac:dyDescent="0.25">
      <c r="A3" s="123" t="s">
        <v>162</v>
      </c>
      <c r="B3" s="97">
        <v>557</v>
      </c>
      <c r="C3" s="98">
        <v>14822119.489921261</v>
      </c>
      <c r="D3" s="99">
        <v>476601.40944881889</v>
      </c>
    </row>
    <row r="4" spans="1:4" ht="13.5" customHeight="1" x14ac:dyDescent="0.25">
      <c r="A4" s="124" t="s">
        <v>163</v>
      </c>
      <c r="B4" s="100">
        <v>1046</v>
      </c>
      <c r="C4" s="101">
        <v>28291129.560000002</v>
      </c>
      <c r="D4" s="102">
        <v>955446</v>
      </c>
    </row>
    <row r="5" spans="1:4" ht="13.5" customHeight="1" x14ac:dyDescent="0.25">
      <c r="A5" s="122" t="s">
        <v>89</v>
      </c>
      <c r="B5" s="100">
        <v>1457</v>
      </c>
      <c r="C5" s="101">
        <v>32809176.843228348</v>
      </c>
      <c r="D5" s="102">
        <v>970750.21259842522</v>
      </c>
    </row>
    <row r="6" spans="1:4" ht="13.5" customHeight="1" x14ac:dyDescent="0.25">
      <c r="A6" s="122" t="s">
        <v>90</v>
      </c>
      <c r="B6" s="100">
        <v>314</v>
      </c>
      <c r="C6" s="101">
        <v>8078349.6436220473</v>
      </c>
      <c r="D6" s="102">
        <v>262130.1653543307</v>
      </c>
    </row>
    <row r="7" spans="1:4" ht="13.5" customHeight="1" x14ac:dyDescent="0.25">
      <c r="A7" s="124" t="s">
        <v>164</v>
      </c>
      <c r="B7" s="100">
        <v>1316</v>
      </c>
      <c r="C7" s="101">
        <v>33280484.98</v>
      </c>
      <c r="D7" s="102">
        <v>1169733</v>
      </c>
    </row>
    <row r="8" spans="1:4" ht="13.5" customHeight="1" x14ac:dyDescent="0.25">
      <c r="A8" s="124" t="s">
        <v>165</v>
      </c>
      <c r="B8" s="100">
        <v>628</v>
      </c>
      <c r="C8" s="101">
        <v>15964200.1</v>
      </c>
      <c r="D8" s="102">
        <v>526345</v>
      </c>
    </row>
    <row r="9" spans="1:4" ht="13.5" customHeight="1" x14ac:dyDescent="0.25">
      <c r="A9" s="124" t="s">
        <v>166</v>
      </c>
      <c r="B9" s="100">
        <v>592</v>
      </c>
      <c r="C9" s="101">
        <v>13306911.500000002</v>
      </c>
      <c r="D9" s="102">
        <v>413007</v>
      </c>
    </row>
    <row r="10" spans="1:4" x14ac:dyDescent="0.25">
      <c r="A10" s="122" t="s">
        <v>72</v>
      </c>
      <c r="B10" s="100">
        <v>735</v>
      </c>
      <c r="C10" s="101">
        <v>19594326.303307086</v>
      </c>
      <c r="D10" s="102">
        <v>679686.80314960633</v>
      </c>
    </row>
    <row r="11" spans="1:4" x14ac:dyDescent="0.25">
      <c r="A11" s="122" t="s">
        <v>161</v>
      </c>
      <c r="B11" s="100">
        <v>382</v>
      </c>
      <c r="C11" s="101">
        <v>10125539.093307085</v>
      </c>
      <c r="D11" s="102">
        <v>339301.80314960628</v>
      </c>
    </row>
    <row r="12" spans="1:4" x14ac:dyDescent="0.25">
      <c r="A12" s="122" t="s">
        <v>73</v>
      </c>
      <c r="B12" s="100">
        <v>75</v>
      </c>
      <c r="C12" s="101">
        <v>1916533</v>
      </c>
      <c r="D12" s="102">
        <v>62798</v>
      </c>
    </row>
    <row r="13" spans="1:4" x14ac:dyDescent="0.25">
      <c r="A13" s="122" t="s">
        <v>91</v>
      </c>
      <c r="B13" s="100">
        <v>2307</v>
      </c>
      <c r="C13" s="101">
        <v>58847095.923307084</v>
      </c>
      <c r="D13" s="102">
        <v>1785464.8431496064</v>
      </c>
    </row>
    <row r="14" spans="1:4" x14ac:dyDescent="0.25">
      <c r="A14" s="122" t="s">
        <v>74</v>
      </c>
      <c r="B14" s="100">
        <v>802</v>
      </c>
      <c r="C14" s="101">
        <v>21206074.330000002</v>
      </c>
      <c r="D14" s="102">
        <v>710305</v>
      </c>
    </row>
    <row r="15" spans="1:4" ht="13.5" customHeight="1" x14ac:dyDescent="0.25">
      <c r="A15" s="122" t="s">
        <v>92</v>
      </c>
      <c r="B15" s="100">
        <v>1217</v>
      </c>
      <c r="C15" s="101">
        <v>28274339.593307082</v>
      </c>
      <c r="D15" s="102">
        <v>975693.80314960633</v>
      </c>
    </row>
    <row r="16" spans="1:4" x14ac:dyDescent="0.25">
      <c r="A16" s="122" t="s">
        <v>75</v>
      </c>
      <c r="B16" s="100">
        <v>39</v>
      </c>
      <c r="C16" s="101">
        <v>934784.05</v>
      </c>
      <c r="D16" s="102">
        <v>34010</v>
      </c>
    </row>
    <row r="17" spans="1:4" x14ac:dyDescent="0.25">
      <c r="A17" s="122" t="s">
        <v>76</v>
      </c>
      <c r="B17" s="100">
        <v>4</v>
      </c>
      <c r="C17" s="101">
        <v>11209</v>
      </c>
      <c r="D17" s="102">
        <v>600</v>
      </c>
    </row>
    <row r="18" spans="1:4" x14ac:dyDescent="0.25">
      <c r="A18" s="122" t="s">
        <v>77</v>
      </c>
      <c r="B18" s="100">
        <v>48</v>
      </c>
      <c r="C18" s="101">
        <v>1002121.34</v>
      </c>
      <c r="D18" s="102">
        <v>33290</v>
      </c>
    </row>
    <row r="19" spans="1:4" x14ac:dyDescent="0.25">
      <c r="A19" s="122" t="s">
        <v>93</v>
      </c>
      <c r="B19" s="100">
        <v>0</v>
      </c>
      <c r="C19" s="101">
        <v>0</v>
      </c>
      <c r="D19" s="102">
        <v>0</v>
      </c>
    </row>
    <row r="20" spans="1:4" x14ac:dyDescent="0.25">
      <c r="A20" s="122" t="s">
        <v>78</v>
      </c>
      <c r="B20" s="100">
        <v>117</v>
      </c>
      <c r="C20" s="101">
        <v>1823086</v>
      </c>
      <c r="D20" s="102">
        <v>72886</v>
      </c>
    </row>
    <row r="21" spans="1:4" ht="14.25" thickBot="1" x14ac:dyDescent="0.3">
      <c r="A21" s="122" t="s">
        <v>10</v>
      </c>
      <c r="B21" s="100">
        <v>2</v>
      </c>
      <c r="C21" s="101">
        <v>24574.52</v>
      </c>
      <c r="D21" s="102">
        <v>1608</v>
      </c>
    </row>
    <row r="22" spans="1:4" ht="14.25" thickBot="1" x14ac:dyDescent="0.3">
      <c r="A22" s="19" t="s">
        <v>11</v>
      </c>
      <c r="B22" s="59">
        <f>SUM(B3:B21)</f>
        <v>11638</v>
      </c>
      <c r="C22" s="59">
        <f>SUM(C3:C21)</f>
        <v>290312055.26999998</v>
      </c>
      <c r="D22" s="103">
        <f>SUM(D3:D21)</f>
        <v>9469657.0399999991</v>
      </c>
    </row>
    <row r="24" spans="1:4" x14ac:dyDescent="0.25">
      <c r="A24" s="125" t="s">
        <v>187</v>
      </c>
    </row>
  </sheetData>
  <mergeCells count="1">
    <mergeCell ref="A1:D1"/>
  </mergeCells>
  <printOptions horizontalCentered="1" verticalCentered="1"/>
  <pageMargins left="0.39370078740157483" right="0.39370078740157483" top="0.39370078740157483" bottom="0.39370078740157483" header="0.39370078740157483" footer="0.39370078740157483"/>
  <pageSetup paperSize="9" orientation="landscape" r:id="rId1"/>
  <rowBreaks count="1" manualBreakCount="1">
    <brk id="23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G27"/>
  <sheetViews>
    <sheetView topLeftCell="A7" zoomScaleNormal="100" workbookViewId="0">
      <selection activeCell="G3" sqref="G3:G24"/>
    </sheetView>
  </sheetViews>
  <sheetFormatPr baseColWidth="10" defaultRowHeight="13.5" x14ac:dyDescent="0.25"/>
  <cols>
    <col min="1" max="1" width="15.7109375" style="1" customWidth="1"/>
    <col min="2" max="6" width="26.7109375" style="1" customWidth="1"/>
    <col min="7" max="7" width="15.7109375" style="1" customWidth="1"/>
    <col min="8" max="16384" width="11.42578125" style="1"/>
  </cols>
  <sheetData>
    <row r="1" spans="1:7" ht="14.25" customHeight="1" thickBot="1" x14ac:dyDescent="0.3">
      <c r="A1" s="131" t="s">
        <v>181</v>
      </c>
      <c r="B1" s="132"/>
      <c r="C1" s="132"/>
      <c r="D1" s="132"/>
      <c r="E1" s="132"/>
      <c r="F1" s="132"/>
      <c r="G1" s="133"/>
    </row>
    <row r="2" spans="1:7" ht="27.75" thickBot="1" x14ac:dyDescent="0.3">
      <c r="A2" s="39" t="s">
        <v>158</v>
      </c>
      <c r="B2" s="205" t="s">
        <v>94</v>
      </c>
      <c r="C2" s="206"/>
      <c r="D2" s="206"/>
      <c r="E2" s="206"/>
      <c r="F2" s="207"/>
      <c r="G2" s="40" t="s">
        <v>182</v>
      </c>
    </row>
    <row r="3" spans="1:7" ht="30" customHeight="1" x14ac:dyDescent="0.25">
      <c r="A3" s="41" t="s">
        <v>95</v>
      </c>
      <c r="B3" s="208" t="s">
        <v>96</v>
      </c>
      <c r="C3" s="209"/>
      <c r="D3" s="209"/>
      <c r="E3" s="209"/>
      <c r="F3" s="210"/>
      <c r="G3" s="98">
        <v>571</v>
      </c>
    </row>
    <row r="4" spans="1:7" ht="30" customHeight="1" x14ac:dyDescent="0.25">
      <c r="A4" s="42" t="s">
        <v>97</v>
      </c>
      <c r="B4" s="196" t="s">
        <v>98</v>
      </c>
      <c r="C4" s="197"/>
      <c r="D4" s="197"/>
      <c r="E4" s="197"/>
      <c r="F4" s="198"/>
      <c r="G4" s="101">
        <v>43</v>
      </c>
    </row>
    <row r="5" spans="1:7" ht="30" customHeight="1" x14ac:dyDescent="0.25">
      <c r="A5" s="42" t="s">
        <v>99</v>
      </c>
      <c r="B5" s="196" t="s">
        <v>100</v>
      </c>
      <c r="C5" s="197"/>
      <c r="D5" s="197"/>
      <c r="E5" s="197"/>
      <c r="F5" s="198"/>
      <c r="G5" s="101">
        <v>590</v>
      </c>
    </row>
    <row r="6" spans="1:7" ht="30" customHeight="1" x14ac:dyDescent="0.25">
      <c r="A6" s="42" t="s">
        <v>101</v>
      </c>
      <c r="B6" s="196" t="s">
        <v>102</v>
      </c>
      <c r="C6" s="197"/>
      <c r="D6" s="197"/>
      <c r="E6" s="197"/>
      <c r="F6" s="198"/>
      <c r="G6" s="101">
        <v>21</v>
      </c>
    </row>
    <row r="7" spans="1:7" ht="30" customHeight="1" x14ac:dyDescent="0.25">
      <c r="A7" s="42" t="s">
        <v>103</v>
      </c>
      <c r="B7" s="196" t="s">
        <v>104</v>
      </c>
      <c r="C7" s="197"/>
      <c r="D7" s="197"/>
      <c r="E7" s="197"/>
      <c r="F7" s="198"/>
      <c r="G7" s="101">
        <v>93</v>
      </c>
    </row>
    <row r="8" spans="1:7" ht="30" customHeight="1" x14ac:dyDescent="0.25">
      <c r="A8" s="42" t="s">
        <v>105</v>
      </c>
      <c r="B8" s="196" t="s">
        <v>106</v>
      </c>
      <c r="C8" s="197"/>
      <c r="D8" s="197"/>
      <c r="E8" s="197"/>
      <c r="F8" s="198"/>
      <c r="G8" s="101">
        <v>323</v>
      </c>
    </row>
    <row r="9" spans="1:7" ht="30" customHeight="1" x14ac:dyDescent="0.25">
      <c r="A9" s="42" t="s">
        <v>107</v>
      </c>
      <c r="B9" s="196" t="s">
        <v>108</v>
      </c>
      <c r="C9" s="197"/>
      <c r="D9" s="197"/>
      <c r="E9" s="197"/>
      <c r="F9" s="198"/>
      <c r="G9" s="101">
        <v>1157</v>
      </c>
    </row>
    <row r="10" spans="1:7" ht="30" customHeight="1" x14ac:dyDescent="0.25">
      <c r="A10" s="42" t="s">
        <v>109</v>
      </c>
      <c r="B10" s="196" t="s">
        <v>110</v>
      </c>
      <c r="C10" s="197"/>
      <c r="D10" s="197"/>
      <c r="E10" s="197"/>
      <c r="F10" s="198"/>
      <c r="G10" s="101">
        <v>701</v>
      </c>
    </row>
    <row r="11" spans="1:7" ht="30" customHeight="1" x14ac:dyDescent="0.25">
      <c r="A11" s="42" t="s">
        <v>111</v>
      </c>
      <c r="B11" s="196" t="s">
        <v>112</v>
      </c>
      <c r="C11" s="197"/>
      <c r="D11" s="197"/>
      <c r="E11" s="197"/>
      <c r="F11" s="198"/>
      <c r="G11" s="101">
        <v>884</v>
      </c>
    </row>
    <row r="12" spans="1:7" ht="30" customHeight="1" x14ac:dyDescent="0.25">
      <c r="A12" s="42" t="s">
        <v>113</v>
      </c>
      <c r="B12" s="196" t="s">
        <v>114</v>
      </c>
      <c r="C12" s="197"/>
      <c r="D12" s="197"/>
      <c r="E12" s="197"/>
      <c r="F12" s="198"/>
      <c r="G12" s="101">
        <v>364</v>
      </c>
    </row>
    <row r="13" spans="1:7" ht="30" customHeight="1" x14ac:dyDescent="0.25">
      <c r="A13" s="42" t="s">
        <v>115</v>
      </c>
      <c r="B13" s="196" t="s">
        <v>116</v>
      </c>
      <c r="C13" s="197"/>
      <c r="D13" s="197"/>
      <c r="E13" s="197"/>
      <c r="F13" s="198"/>
      <c r="G13" s="101">
        <v>264</v>
      </c>
    </row>
    <row r="14" spans="1:7" ht="30" customHeight="1" x14ac:dyDescent="0.25">
      <c r="A14" s="42" t="s">
        <v>117</v>
      </c>
      <c r="B14" s="196" t="s">
        <v>118</v>
      </c>
      <c r="C14" s="197"/>
      <c r="D14" s="197"/>
      <c r="E14" s="197"/>
      <c r="F14" s="198"/>
      <c r="G14" s="101">
        <v>59</v>
      </c>
    </row>
    <row r="15" spans="1:7" ht="30" customHeight="1" x14ac:dyDescent="0.25">
      <c r="A15" s="43" t="s">
        <v>119</v>
      </c>
      <c r="B15" s="196" t="s">
        <v>120</v>
      </c>
      <c r="C15" s="197"/>
      <c r="D15" s="197"/>
      <c r="E15" s="197"/>
      <c r="F15" s="198"/>
      <c r="G15" s="101">
        <v>336</v>
      </c>
    </row>
    <row r="16" spans="1:7" ht="30" customHeight="1" x14ac:dyDescent="0.25">
      <c r="A16" s="42" t="s">
        <v>121</v>
      </c>
      <c r="B16" s="196" t="s">
        <v>122</v>
      </c>
      <c r="C16" s="197"/>
      <c r="D16" s="197"/>
      <c r="E16" s="197"/>
      <c r="F16" s="198"/>
      <c r="G16" s="101">
        <v>944</v>
      </c>
    </row>
    <row r="17" spans="1:7" ht="30" customHeight="1" x14ac:dyDescent="0.25">
      <c r="A17" s="42" t="s">
        <v>123</v>
      </c>
      <c r="B17" s="196" t="s">
        <v>124</v>
      </c>
      <c r="C17" s="197"/>
      <c r="D17" s="197"/>
      <c r="E17" s="197"/>
      <c r="F17" s="198"/>
      <c r="G17" s="101">
        <v>43</v>
      </c>
    </row>
    <row r="18" spans="1:7" ht="30" customHeight="1" x14ac:dyDescent="0.25">
      <c r="A18" s="42" t="s">
        <v>125</v>
      </c>
      <c r="B18" s="196" t="s">
        <v>126</v>
      </c>
      <c r="C18" s="197"/>
      <c r="D18" s="197"/>
      <c r="E18" s="197"/>
      <c r="F18" s="198"/>
      <c r="G18" s="101">
        <v>240</v>
      </c>
    </row>
    <row r="19" spans="1:7" ht="30" customHeight="1" x14ac:dyDescent="0.25">
      <c r="A19" s="42" t="s">
        <v>127</v>
      </c>
      <c r="B19" s="196" t="s">
        <v>128</v>
      </c>
      <c r="C19" s="197"/>
      <c r="D19" s="197"/>
      <c r="E19" s="197"/>
      <c r="F19" s="198"/>
      <c r="G19" s="101">
        <v>1062</v>
      </c>
    </row>
    <row r="20" spans="1:7" ht="30" customHeight="1" x14ac:dyDescent="0.25">
      <c r="A20" s="42" t="s">
        <v>129</v>
      </c>
      <c r="B20" s="196" t="s">
        <v>130</v>
      </c>
      <c r="C20" s="197"/>
      <c r="D20" s="197"/>
      <c r="E20" s="197"/>
      <c r="F20" s="198"/>
      <c r="G20" s="101">
        <v>581</v>
      </c>
    </row>
    <row r="21" spans="1:7" ht="30" customHeight="1" x14ac:dyDescent="0.25">
      <c r="A21" s="42" t="s">
        <v>131</v>
      </c>
      <c r="B21" s="196" t="s">
        <v>132</v>
      </c>
      <c r="C21" s="197"/>
      <c r="D21" s="197"/>
      <c r="E21" s="197"/>
      <c r="F21" s="198"/>
      <c r="G21" s="101">
        <v>2740</v>
      </c>
    </row>
    <row r="22" spans="1:7" ht="30" customHeight="1" x14ac:dyDescent="0.25">
      <c r="A22" s="42" t="s">
        <v>133</v>
      </c>
      <c r="B22" s="196" t="s">
        <v>134</v>
      </c>
      <c r="C22" s="197"/>
      <c r="D22" s="197"/>
      <c r="E22" s="197"/>
      <c r="F22" s="198"/>
      <c r="G22" s="101">
        <v>24</v>
      </c>
    </row>
    <row r="23" spans="1:7" ht="30" customHeight="1" x14ac:dyDescent="0.25">
      <c r="A23" s="42" t="s">
        <v>135</v>
      </c>
      <c r="B23" s="196" t="s">
        <v>136</v>
      </c>
      <c r="C23" s="197"/>
      <c r="D23" s="197"/>
      <c r="E23" s="197"/>
      <c r="F23" s="198"/>
      <c r="G23" s="101">
        <v>16</v>
      </c>
    </row>
    <row r="24" spans="1:7" ht="30" customHeight="1" thickBot="1" x14ac:dyDescent="0.3">
      <c r="A24" s="199" t="s">
        <v>10</v>
      </c>
      <c r="B24" s="200"/>
      <c r="C24" s="200"/>
      <c r="D24" s="200"/>
      <c r="E24" s="200"/>
      <c r="F24" s="201"/>
      <c r="G24" s="104">
        <v>582</v>
      </c>
    </row>
    <row r="25" spans="1:7" ht="14.25" thickBot="1" x14ac:dyDescent="0.3">
      <c r="A25" s="202" t="s">
        <v>11</v>
      </c>
      <c r="B25" s="203"/>
      <c r="C25" s="203"/>
      <c r="D25" s="203"/>
      <c r="E25" s="203"/>
      <c r="F25" s="204"/>
      <c r="G25" s="59">
        <f>SUM(G3:G24)</f>
        <v>11638</v>
      </c>
    </row>
    <row r="27" spans="1:7" x14ac:dyDescent="0.25">
      <c r="A27" s="125" t="s">
        <v>187</v>
      </c>
    </row>
  </sheetData>
  <mergeCells count="25">
    <mergeCell ref="B8:F8"/>
    <mergeCell ref="A1:G1"/>
    <mergeCell ref="B2:F2"/>
    <mergeCell ref="B3:F3"/>
    <mergeCell ref="B4:F4"/>
    <mergeCell ref="B5:F5"/>
    <mergeCell ref="B6:F6"/>
    <mergeCell ref="B7:F7"/>
    <mergeCell ref="B20:F20"/>
    <mergeCell ref="B9:F9"/>
    <mergeCell ref="B10:F10"/>
    <mergeCell ref="B11:F11"/>
    <mergeCell ref="B12:F12"/>
    <mergeCell ref="B13:F13"/>
    <mergeCell ref="B14:F14"/>
    <mergeCell ref="B15:F15"/>
    <mergeCell ref="B16:F16"/>
    <mergeCell ref="B17:F17"/>
    <mergeCell ref="B18:F18"/>
    <mergeCell ref="B19:F19"/>
    <mergeCell ref="B21:F21"/>
    <mergeCell ref="B22:F22"/>
    <mergeCell ref="B23:F23"/>
    <mergeCell ref="A24:F24"/>
    <mergeCell ref="A25:F25"/>
  </mergeCells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G7"/>
  <sheetViews>
    <sheetView zoomScaleNormal="100" workbookViewId="0">
      <selection activeCell="B5" sqref="B5"/>
    </sheetView>
  </sheetViews>
  <sheetFormatPr baseColWidth="10" defaultRowHeight="13.5" x14ac:dyDescent="0.25"/>
  <cols>
    <col min="1" max="1" width="22.7109375" style="1" customWidth="1"/>
    <col min="2" max="7" width="15.7109375" style="1" customWidth="1"/>
    <col min="8" max="16384" width="11.42578125" style="1"/>
  </cols>
  <sheetData>
    <row r="1" spans="1:7" ht="14.25" customHeight="1" thickBot="1" x14ac:dyDescent="0.3">
      <c r="A1" s="131" t="s">
        <v>167</v>
      </c>
      <c r="B1" s="132"/>
      <c r="C1" s="132"/>
      <c r="D1" s="132"/>
      <c r="E1" s="132"/>
      <c r="F1" s="132"/>
      <c r="G1" s="133"/>
    </row>
    <row r="2" spans="1:7" ht="81.75" thickBot="1" x14ac:dyDescent="0.3">
      <c r="A2" s="9" t="s">
        <v>5</v>
      </c>
      <c r="B2" s="9" t="s">
        <v>6</v>
      </c>
      <c r="C2" s="10" t="s">
        <v>7</v>
      </c>
      <c r="D2" s="10" t="s">
        <v>8</v>
      </c>
      <c r="E2" s="10" t="s">
        <v>9</v>
      </c>
      <c r="F2" s="11" t="s">
        <v>10</v>
      </c>
      <c r="G2" s="12" t="s">
        <v>11</v>
      </c>
    </row>
    <row r="3" spans="1:7" x14ac:dyDescent="0.25">
      <c r="A3" s="13" t="s">
        <v>12</v>
      </c>
      <c r="B3" s="48">
        <v>2504</v>
      </c>
      <c r="C3" s="49">
        <v>3271</v>
      </c>
      <c r="D3" s="49">
        <v>142</v>
      </c>
      <c r="E3" s="49">
        <v>174</v>
      </c>
      <c r="F3" s="50">
        <v>52</v>
      </c>
      <c r="G3" s="51">
        <f>SUM(B3:F3)</f>
        <v>6143</v>
      </c>
    </row>
    <row r="4" spans="1:7" ht="14.25" thickBot="1" x14ac:dyDescent="0.3">
      <c r="A4" s="14" t="s">
        <v>13</v>
      </c>
      <c r="B4" s="52">
        <v>512</v>
      </c>
      <c r="C4" s="53">
        <v>4051</v>
      </c>
      <c r="D4" s="53">
        <v>647</v>
      </c>
      <c r="E4" s="53">
        <v>237</v>
      </c>
      <c r="F4" s="54">
        <v>48</v>
      </c>
      <c r="G4" s="55">
        <f>SUM(B4:F4)</f>
        <v>5495</v>
      </c>
    </row>
    <row r="5" spans="1:7" ht="14.25" thickBot="1" x14ac:dyDescent="0.3">
      <c r="A5" s="12" t="s">
        <v>11</v>
      </c>
      <c r="B5" s="56">
        <f>SUM(B3:B4)</f>
        <v>3016</v>
      </c>
      <c r="C5" s="56">
        <f t="shared" ref="C5:F5" si="0">SUM(C3:C4)</f>
        <v>7322</v>
      </c>
      <c r="D5" s="56">
        <f t="shared" si="0"/>
        <v>789</v>
      </c>
      <c r="E5" s="56">
        <f t="shared" si="0"/>
        <v>411</v>
      </c>
      <c r="F5" s="56">
        <f t="shared" si="0"/>
        <v>100</v>
      </c>
      <c r="G5" s="59">
        <f>SUM(B5:F5)</f>
        <v>11638</v>
      </c>
    </row>
    <row r="7" spans="1:7" x14ac:dyDescent="0.25">
      <c r="A7" s="125" t="s">
        <v>187</v>
      </c>
    </row>
  </sheetData>
  <mergeCells count="1">
    <mergeCell ref="A1:G1"/>
  </mergeCells>
  <printOptions horizontalCentered="1" verticalCentered="1"/>
  <pageMargins left="0.39370078740157483" right="0.39370078740157483" top="0.39370078740157483" bottom="0.39370078740157483" header="0.39370078740157483" footer="0.3937007874015748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G5"/>
  <sheetViews>
    <sheetView zoomScaleNormal="100" workbookViewId="0">
      <selection activeCell="B3" sqref="B3:F3"/>
    </sheetView>
  </sheetViews>
  <sheetFormatPr baseColWidth="10" defaultRowHeight="13.5" x14ac:dyDescent="0.25"/>
  <cols>
    <col min="1" max="1" width="30.7109375" style="1" customWidth="1"/>
    <col min="2" max="7" width="15.7109375" style="1" customWidth="1"/>
    <col min="8" max="16384" width="11.42578125" style="1"/>
  </cols>
  <sheetData>
    <row r="1" spans="1:7" ht="14.25" customHeight="1" thickBot="1" x14ac:dyDescent="0.3">
      <c r="A1" s="131" t="s">
        <v>168</v>
      </c>
      <c r="B1" s="132"/>
      <c r="C1" s="132"/>
      <c r="D1" s="132"/>
      <c r="E1" s="132"/>
      <c r="F1" s="132"/>
      <c r="G1" s="133"/>
    </row>
    <row r="2" spans="1:7" ht="97.5" customHeight="1" thickBot="1" x14ac:dyDescent="0.3">
      <c r="A2" s="8" t="s">
        <v>5</v>
      </c>
      <c r="B2" s="15" t="s">
        <v>6</v>
      </c>
      <c r="C2" s="10" t="s">
        <v>7</v>
      </c>
      <c r="D2" s="10" t="s">
        <v>43</v>
      </c>
      <c r="E2" s="10" t="s">
        <v>9</v>
      </c>
      <c r="F2" s="11" t="s">
        <v>10</v>
      </c>
      <c r="G2" s="12" t="s">
        <v>11</v>
      </c>
    </row>
    <row r="3" spans="1:7" ht="14.25" customHeight="1" thickBot="1" x14ac:dyDescent="0.3">
      <c r="A3" s="8" t="s">
        <v>44</v>
      </c>
      <c r="B3" s="60">
        <v>2173296</v>
      </c>
      <c r="C3" s="61">
        <v>6239580.4800000004</v>
      </c>
      <c r="D3" s="46">
        <v>659519.46</v>
      </c>
      <c r="E3" s="61">
        <v>319110.3</v>
      </c>
      <c r="F3" s="62">
        <v>78150.8</v>
      </c>
      <c r="G3" s="59">
        <f>SUM(B3:F3)</f>
        <v>9469657.0400000028</v>
      </c>
    </row>
    <row r="5" spans="1:7" x14ac:dyDescent="0.25">
      <c r="A5" s="125" t="s">
        <v>187</v>
      </c>
    </row>
  </sheetData>
  <mergeCells count="1">
    <mergeCell ref="A1:G1"/>
  </mergeCells>
  <printOptions horizontalCentered="1" verticalCentered="1"/>
  <pageMargins left="0.39370078740157483" right="0.39370078740157483" top="0.39370078740157483" bottom="0.39370078740157483" header="0.39370078740157483" footer="0.3937007874015748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H7"/>
  <sheetViews>
    <sheetView zoomScaleNormal="100" workbookViewId="0">
      <selection activeCell="B3" sqref="B3:G4"/>
    </sheetView>
  </sheetViews>
  <sheetFormatPr baseColWidth="10" defaultRowHeight="13.5" x14ac:dyDescent="0.25"/>
  <cols>
    <col min="1" max="1" width="30.7109375" style="1" customWidth="1"/>
    <col min="2" max="8" width="15.7109375" style="1" customWidth="1"/>
    <col min="9" max="16384" width="11.42578125" style="1"/>
  </cols>
  <sheetData>
    <row r="1" spans="1:8" ht="14.25" customHeight="1" thickBot="1" x14ac:dyDescent="0.3">
      <c r="A1" s="131" t="s">
        <v>169</v>
      </c>
      <c r="B1" s="132"/>
      <c r="C1" s="132"/>
      <c r="D1" s="132"/>
      <c r="E1" s="132"/>
      <c r="F1" s="132"/>
      <c r="G1" s="132"/>
      <c r="H1" s="133"/>
    </row>
    <row r="2" spans="1:8" ht="14.25" customHeight="1" thickBot="1" x14ac:dyDescent="0.3">
      <c r="A2" s="16" t="s">
        <v>142</v>
      </c>
      <c r="B2" s="9" t="s">
        <v>14</v>
      </c>
      <c r="C2" s="10" t="s">
        <v>15</v>
      </c>
      <c r="D2" s="10" t="s">
        <v>16</v>
      </c>
      <c r="E2" s="10" t="s">
        <v>17</v>
      </c>
      <c r="F2" s="10" t="s">
        <v>18</v>
      </c>
      <c r="G2" s="11" t="s">
        <v>10</v>
      </c>
      <c r="H2" s="12" t="s">
        <v>11</v>
      </c>
    </row>
    <row r="3" spans="1:8" x14ac:dyDescent="0.25">
      <c r="A3" s="17" t="s">
        <v>12</v>
      </c>
      <c r="B3" s="63">
        <v>965</v>
      </c>
      <c r="C3" s="49">
        <v>2567</v>
      </c>
      <c r="D3" s="49">
        <v>1678</v>
      </c>
      <c r="E3" s="49">
        <v>567</v>
      </c>
      <c r="F3" s="49">
        <v>375</v>
      </c>
      <c r="G3" s="50">
        <v>15</v>
      </c>
      <c r="H3" s="51">
        <f>SUM(B3:G3)</f>
        <v>6167</v>
      </c>
    </row>
    <row r="4" spans="1:8" ht="14.25" thickBot="1" x14ac:dyDescent="0.3">
      <c r="A4" s="18" t="s">
        <v>13</v>
      </c>
      <c r="B4" s="64">
        <v>833</v>
      </c>
      <c r="C4" s="53">
        <v>2427</v>
      </c>
      <c r="D4" s="53">
        <v>1310</v>
      </c>
      <c r="E4" s="53">
        <v>548</v>
      </c>
      <c r="F4" s="53">
        <v>329</v>
      </c>
      <c r="G4" s="54">
        <v>24</v>
      </c>
      <c r="H4" s="55">
        <f t="shared" ref="H4:H5" si="0">SUM(B4:G4)</f>
        <v>5471</v>
      </c>
    </row>
    <row r="5" spans="1:8" ht="14.25" thickBot="1" x14ac:dyDescent="0.3">
      <c r="A5" s="19" t="s">
        <v>11</v>
      </c>
      <c r="B5" s="65">
        <f>SUM(B3:B4)</f>
        <v>1798</v>
      </c>
      <c r="C5" s="57">
        <f t="shared" ref="C5:G5" si="1">SUM(C3:C4)</f>
        <v>4994</v>
      </c>
      <c r="D5" s="57">
        <f t="shared" si="1"/>
        <v>2988</v>
      </c>
      <c r="E5" s="57">
        <f t="shared" si="1"/>
        <v>1115</v>
      </c>
      <c r="F5" s="57">
        <f t="shared" si="1"/>
        <v>704</v>
      </c>
      <c r="G5" s="58">
        <f t="shared" si="1"/>
        <v>39</v>
      </c>
      <c r="H5" s="59">
        <f t="shared" si="0"/>
        <v>11638</v>
      </c>
    </row>
    <row r="7" spans="1:8" x14ac:dyDescent="0.25">
      <c r="A7" s="125" t="s">
        <v>187</v>
      </c>
    </row>
  </sheetData>
  <mergeCells count="1">
    <mergeCell ref="A1:H1"/>
  </mergeCells>
  <printOptions horizontalCentered="1" verticalCentered="1"/>
  <pageMargins left="0.39370078740157483" right="0.39370078740157483" top="0.39370078740157483" bottom="0.39370078740157483" header="0.39370078740157483" footer="0.3937007874015748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K5"/>
  <sheetViews>
    <sheetView zoomScaleNormal="100" workbookViewId="0">
      <selection activeCell="B3" sqref="B3:J3"/>
    </sheetView>
  </sheetViews>
  <sheetFormatPr baseColWidth="10" defaultRowHeight="13.5" x14ac:dyDescent="0.25"/>
  <cols>
    <col min="1" max="1" width="22.7109375" style="1" customWidth="1"/>
    <col min="2" max="11" width="15.7109375" style="1" customWidth="1"/>
    <col min="12" max="16384" width="11.42578125" style="1"/>
  </cols>
  <sheetData>
    <row r="1" spans="1:11" ht="14.25" thickBot="1" x14ac:dyDescent="0.3">
      <c r="A1" s="134" t="s">
        <v>170</v>
      </c>
      <c r="B1" s="135"/>
      <c r="C1" s="135"/>
      <c r="D1" s="135"/>
      <c r="E1" s="135"/>
      <c r="F1" s="135"/>
      <c r="G1" s="135"/>
      <c r="H1" s="135"/>
      <c r="I1" s="135"/>
      <c r="J1" s="135"/>
      <c r="K1" s="136"/>
    </row>
    <row r="2" spans="1:11" ht="30" customHeight="1" thickBot="1" x14ac:dyDescent="0.3">
      <c r="A2" s="9" t="s">
        <v>19</v>
      </c>
      <c r="B2" s="9" t="s">
        <v>156</v>
      </c>
      <c r="C2" s="10" t="s">
        <v>157</v>
      </c>
      <c r="D2" s="10" t="s">
        <v>20</v>
      </c>
      <c r="E2" s="10" t="s">
        <v>21</v>
      </c>
      <c r="F2" s="10" t="s">
        <v>138</v>
      </c>
      <c r="G2" s="10" t="s">
        <v>139</v>
      </c>
      <c r="H2" s="10" t="s">
        <v>22</v>
      </c>
      <c r="I2" s="10" t="s">
        <v>23</v>
      </c>
      <c r="J2" s="11" t="s">
        <v>10</v>
      </c>
      <c r="K2" s="12" t="s">
        <v>11</v>
      </c>
    </row>
    <row r="3" spans="1:11" ht="14.25" thickBot="1" x14ac:dyDescent="0.3">
      <c r="A3" s="8" t="s">
        <v>24</v>
      </c>
      <c r="B3" s="66">
        <v>3409</v>
      </c>
      <c r="C3" s="67">
        <v>1018</v>
      </c>
      <c r="D3" s="67">
        <v>1316</v>
      </c>
      <c r="E3" s="67">
        <v>1867</v>
      </c>
      <c r="F3" s="67">
        <v>655</v>
      </c>
      <c r="G3" s="67">
        <v>478</v>
      </c>
      <c r="H3" s="67">
        <v>905</v>
      </c>
      <c r="I3" s="67">
        <v>1708</v>
      </c>
      <c r="J3" s="68">
        <v>282</v>
      </c>
      <c r="K3" s="69">
        <f>SUM(B3:J3)</f>
        <v>11638</v>
      </c>
    </row>
    <row r="5" spans="1:11" x14ac:dyDescent="0.25">
      <c r="A5" s="125" t="s">
        <v>187</v>
      </c>
    </row>
  </sheetData>
  <mergeCells count="1">
    <mergeCell ref="A1:K1"/>
  </mergeCells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7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K5"/>
  <sheetViews>
    <sheetView zoomScaleNormal="100" workbookViewId="0">
      <selection activeCell="B3" sqref="B3:J3"/>
    </sheetView>
  </sheetViews>
  <sheetFormatPr baseColWidth="10" defaultRowHeight="13.5" x14ac:dyDescent="0.25"/>
  <cols>
    <col min="1" max="1" width="22.7109375" style="1" customWidth="1"/>
    <col min="2" max="11" width="15.7109375" style="1" customWidth="1"/>
    <col min="12" max="16384" width="11.42578125" style="1"/>
  </cols>
  <sheetData>
    <row r="1" spans="1:11" ht="14.25" thickBot="1" x14ac:dyDescent="0.3">
      <c r="A1" s="134" t="s">
        <v>183</v>
      </c>
      <c r="B1" s="135"/>
      <c r="C1" s="135"/>
      <c r="D1" s="135"/>
      <c r="E1" s="135"/>
      <c r="F1" s="135"/>
      <c r="G1" s="135"/>
      <c r="H1" s="135"/>
      <c r="I1" s="135"/>
      <c r="J1" s="135"/>
      <c r="K1" s="136"/>
    </row>
    <row r="2" spans="1:11" ht="30.75" customHeight="1" thickBot="1" x14ac:dyDescent="0.3">
      <c r="A2" s="9" t="s">
        <v>19</v>
      </c>
      <c r="B2" s="9" t="s">
        <v>156</v>
      </c>
      <c r="C2" s="10" t="s">
        <v>157</v>
      </c>
      <c r="D2" s="10" t="s">
        <v>20</v>
      </c>
      <c r="E2" s="10" t="s">
        <v>21</v>
      </c>
      <c r="F2" s="10" t="s">
        <v>138</v>
      </c>
      <c r="G2" s="10" t="s">
        <v>139</v>
      </c>
      <c r="H2" s="10" t="s">
        <v>22</v>
      </c>
      <c r="I2" s="10" t="s">
        <v>23</v>
      </c>
      <c r="J2" s="11" t="s">
        <v>10</v>
      </c>
      <c r="K2" s="12" t="s">
        <v>11</v>
      </c>
    </row>
    <row r="3" spans="1:11" ht="14.25" thickBot="1" x14ac:dyDescent="0.3">
      <c r="A3" s="8" t="s">
        <v>25</v>
      </c>
      <c r="B3" s="60">
        <v>80731382.340000004</v>
      </c>
      <c r="C3" s="61">
        <v>21697948.07</v>
      </c>
      <c r="D3" s="61">
        <v>35770385.560000002</v>
      </c>
      <c r="E3" s="61">
        <v>45027087.530000001</v>
      </c>
      <c r="F3" s="61">
        <v>15995723.960000001</v>
      </c>
      <c r="G3" s="61">
        <v>13307487.310000001</v>
      </c>
      <c r="H3" s="61">
        <v>24022382.620000001</v>
      </c>
      <c r="I3" s="61">
        <v>43429507.999999993</v>
      </c>
      <c r="J3" s="62">
        <v>10330149.67</v>
      </c>
      <c r="K3" s="59">
        <f>SUM(B3:J3)</f>
        <v>290312055.06</v>
      </c>
    </row>
    <row r="5" spans="1:11" x14ac:dyDescent="0.25">
      <c r="A5" s="125" t="s">
        <v>187</v>
      </c>
    </row>
  </sheetData>
  <mergeCells count="1">
    <mergeCell ref="A1:K1"/>
  </mergeCells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7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E9"/>
  <sheetViews>
    <sheetView zoomScaleNormal="100" workbookViewId="0">
      <selection activeCell="E4" sqref="E4:E5"/>
    </sheetView>
  </sheetViews>
  <sheetFormatPr baseColWidth="10" defaultRowHeight="13.5" x14ac:dyDescent="0.25"/>
  <cols>
    <col min="1" max="1" width="35.7109375" style="1" customWidth="1"/>
    <col min="2" max="5" width="15.7109375" style="1" customWidth="1"/>
    <col min="6" max="16384" width="11.42578125" style="1"/>
  </cols>
  <sheetData>
    <row r="1" spans="1:5" ht="34.5" customHeight="1" thickBot="1" x14ac:dyDescent="0.3">
      <c r="A1" s="137" t="s">
        <v>171</v>
      </c>
      <c r="B1" s="138"/>
      <c r="C1" s="138"/>
      <c r="D1" s="138"/>
      <c r="E1" s="139"/>
    </row>
    <row r="2" spans="1:5" ht="63.75" customHeight="1" thickBot="1" x14ac:dyDescent="0.3">
      <c r="A2" s="20" t="s">
        <v>79</v>
      </c>
      <c r="B2" s="8" t="s">
        <v>80</v>
      </c>
      <c r="C2" s="8" t="s">
        <v>81</v>
      </c>
      <c r="D2" s="15" t="s">
        <v>149</v>
      </c>
      <c r="E2" s="21" t="s">
        <v>150</v>
      </c>
    </row>
    <row r="3" spans="1:5" ht="13.5" customHeight="1" x14ac:dyDescent="0.25">
      <c r="A3" s="17" t="s">
        <v>82</v>
      </c>
      <c r="B3" s="70">
        <v>10517</v>
      </c>
      <c r="C3" s="70">
        <v>8719680.8300000001</v>
      </c>
      <c r="D3" s="74">
        <v>90386038.379999995</v>
      </c>
      <c r="E3" s="22" t="s">
        <v>45</v>
      </c>
    </row>
    <row r="4" spans="1:5" ht="13.5" customHeight="1" x14ac:dyDescent="0.25">
      <c r="A4" s="23" t="s">
        <v>83</v>
      </c>
      <c r="B4" s="71">
        <v>1041</v>
      </c>
      <c r="C4" s="71">
        <v>688755.21</v>
      </c>
      <c r="D4" s="52">
        <v>10165145.809999999</v>
      </c>
      <c r="E4" s="75">
        <v>1279030.74</v>
      </c>
    </row>
    <row r="5" spans="1:5" x14ac:dyDescent="0.25">
      <c r="A5" s="23" t="s">
        <v>84</v>
      </c>
      <c r="B5" s="71">
        <v>46</v>
      </c>
      <c r="C5" s="71">
        <v>37965</v>
      </c>
      <c r="D5" s="24" t="s">
        <v>45</v>
      </c>
      <c r="E5" s="75">
        <v>279794</v>
      </c>
    </row>
    <row r="6" spans="1:5" ht="14.25" customHeight="1" thickBot="1" x14ac:dyDescent="0.3">
      <c r="A6" s="25" t="s">
        <v>85</v>
      </c>
      <c r="B6" s="72">
        <v>34</v>
      </c>
      <c r="C6" s="72">
        <v>23256</v>
      </c>
      <c r="D6" s="26" t="s">
        <v>45</v>
      </c>
      <c r="E6" s="27" t="s">
        <v>45</v>
      </c>
    </row>
    <row r="7" spans="1:5" ht="14.25" thickBot="1" x14ac:dyDescent="0.3">
      <c r="A7" s="28" t="s">
        <v>11</v>
      </c>
      <c r="B7" s="59">
        <f>SUM(B3:B6)</f>
        <v>11638</v>
      </c>
      <c r="C7" s="59">
        <f>SUM(C3:C6)</f>
        <v>9469657.0399999991</v>
      </c>
      <c r="D7" s="56">
        <f>SUM(D3:D6)</f>
        <v>100551184.19</v>
      </c>
      <c r="E7" s="73">
        <f>SUM(E3:E6)</f>
        <v>1558824.74</v>
      </c>
    </row>
    <row r="9" spans="1:5" x14ac:dyDescent="0.25">
      <c r="A9" s="125" t="s">
        <v>187</v>
      </c>
    </row>
  </sheetData>
  <mergeCells count="1">
    <mergeCell ref="A1:E1"/>
  </mergeCells>
  <printOptions horizontalCentered="1" verticalCentered="1"/>
  <pageMargins left="0.39370078740157483" right="0.39370078740157483" top="0.39370078740157483" bottom="0.39370078740157483" header="0.39370078740157483" footer="0.3937007874015748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F8"/>
  <sheetViews>
    <sheetView zoomScaleNormal="100" workbookViewId="0">
      <selection activeCell="B4" sqref="B4:E5"/>
    </sheetView>
  </sheetViews>
  <sheetFormatPr baseColWidth="10" defaultRowHeight="13.5" x14ac:dyDescent="0.25"/>
  <cols>
    <col min="1" max="1" width="22.7109375" style="1" customWidth="1"/>
    <col min="2" max="11" width="15.7109375" style="1" customWidth="1"/>
    <col min="12" max="16384" width="11.42578125" style="1"/>
  </cols>
  <sheetData>
    <row r="1" spans="1:6" ht="29.25" customHeight="1" thickBot="1" x14ac:dyDescent="0.3">
      <c r="A1" s="131" t="s">
        <v>172</v>
      </c>
      <c r="B1" s="132"/>
      <c r="C1" s="132"/>
      <c r="D1" s="132"/>
      <c r="E1" s="132"/>
      <c r="F1" s="133"/>
    </row>
    <row r="2" spans="1:6" x14ac:dyDescent="0.25">
      <c r="A2" s="140"/>
      <c r="B2" s="142" t="s">
        <v>144</v>
      </c>
      <c r="C2" s="142" t="s">
        <v>145</v>
      </c>
      <c r="D2" s="144" t="s">
        <v>146</v>
      </c>
      <c r="E2" s="145"/>
      <c r="F2" s="146" t="s">
        <v>152</v>
      </c>
    </row>
    <row r="3" spans="1:6" ht="75.95" customHeight="1" thickBot="1" x14ac:dyDescent="0.3">
      <c r="A3" s="141"/>
      <c r="B3" s="143"/>
      <c r="C3" s="143"/>
      <c r="D3" s="5" t="s">
        <v>151</v>
      </c>
      <c r="E3" s="7" t="s">
        <v>154</v>
      </c>
      <c r="F3" s="147"/>
    </row>
    <row r="4" spans="1:6" ht="29.45" customHeight="1" x14ac:dyDescent="0.25">
      <c r="A4" s="17" t="s">
        <v>147</v>
      </c>
      <c r="B4" s="70">
        <v>8837</v>
      </c>
      <c r="C4" s="70">
        <v>7368450.04</v>
      </c>
      <c r="D4" s="74">
        <v>80301867.189999998</v>
      </c>
      <c r="E4" s="105">
        <v>146674687.87</v>
      </c>
      <c r="F4" s="79">
        <f>SUM(D4:E4)</f>
        <v>226976555.06</v>
      </c>
    </row>
    <row r="5" spans="1:6" ht="29.45" customHeight="1" thickBot="1" x14ac:dyDescent="0.3">
      <c r="A5" s="25" t="s">
        <v>148</v>
      </c>
      <c r="B5" s="72">
        <v>2801</v>
      </c>
      <c r="C5" s="72">
        <v>2101207</v>
      </c>
      <c r="D5" s="108">
        <v>20249317</v>
      </c>
      <c r="E5" s="106">
        <v>43086183</v>
      </c>
      <c r="F5" s="107">
        <f>SUM(D5:E5)</f>
        <v>63335500</v>
      </c>
    </row>
    <row r="6" spans="1:6" ht="14.25" thickBot="1" x14ac:dyDescent="0.3">
      <c r="A6" s="28" t="s">
        <v>11</v>
      </c>
      <c r="B6" s="59">
        <f t="shared" ref="B6:E6" si="0">SUM(B4:B5)</f>
        <v>11638</v>
      </c>
      <c r="C6" s="59">
        <f t="shared" si="0"/>
        <v>9469657.0399999991</v>
      </c>
      <c r="D6" s="56">
        <f t="shared" si="0"/>
        <v>100551184.19</v>
      </c>
      <c r="E6" s="58">
        <f t="shared" si="0"/>
        <v>189760870.87</v>
      </c>
      <c r="F6" s="59">
        <f>SUM(F4:F5)</f>
        <v>290312055.06</v>
      </c>
    </row>
    <row r="8" spans="1:6" x14ac:dyDescent="0.25">
      <c r="A8" s="125" t="s">
        <v>187</v>
      </c>
    </row>
  </sheetData>
  <mergeCells count="6">
    <mergeCell ref="A1:F1"/>
    <mergeCell ref="A2:A3"/>
    <mergeCell ref="B2:B3"/>
    <mergeCell ref="C2:C3"/>
    <mergeCell ref="D2:E2"/>
    <mergeCell ref="F2:F3"/>
  </mergeCells>
  <printOptions horizontalCentered="1" verticalCentered="1"/>
  <pageMargins left="0.39370078740157483" right="0.39370078740157483" top="0.39370078740157483" bottom="0.39370078740157483" header="0.39370078740157483" footer="0.3937007874015748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I12"/>
  <sheetViews>
    <sheetView zoomScaleNormal="100" workbookViewId="0">
      <selection activeCell="B3" sqref="B3:H9"/>
    </sheetView>
  </sheetViews>
  <sheetFormatPr baseColWidth="10" defaultRowHeight="13.5" x14ac:dyDescent="0.25"/>
  <cols>
    <col min="1" max="1" width="22.7109375" style="1" customWidth="1"/>
    <col min="2" max="9" width="15.7109375" style="1" customWidth="1"/>
    <col min="10" max="16384" width="11.42578125" style="1"/>
  </cols>
  <sheetData>
    <row r="1" spans="1:9" ht="14.25" thickBot="1" x14ac:dyDescent="0.3">
      <c r="A1" s="148" t="s">
        <v>173</v>
      </c>
      <c r="B1" s="149"/>
      <c r="C1" s="149"/>
      <c r="D1" s="149"/>
      <c r="E1" s="149"/>
      <c r="F1" s="149"/>
      <c r="G1" s="149"/>
      <c r="H1" s="149"/>
      <c r="I1" s="150"/>
    </row>
    <row r="2" spans="1:9" ht="14.25" thickBot="1" x14ac:dyDescent="0.3">
      <c r="A2" s="29" t="s">
        <v>26</v>
      </c>
      <c r="B2" s="30" t="s">
        <v>27</v>
      </c>
      <c r="C2" s="31" t="s">
        <v>28</v>
      </c>
      <c r="D2" s="31" t="s">
        <v>29</v>
      </c>
      <c r="E2" s="31" t="s">
        <v>30</v>
      </c>
      <c r="F2" s="31" t="s">
        <v>31</v>
      </c>
      <c r="G2" s="31" t="s">
        <v>32</v>
      </c>
      <c r="H2" s="32" t="s">
        <v>10</v>
      </c>
      <c r="I2" s="33" t="s">
        <v>11</v>
      </c>
    </row>
    <row r="3" spans="1:9" ht="60" customHeight="1" x14ac:dyDescent="0.25">
      <c r="A3" s="34" t="s">
        <v>86</v>
      </c>
      <c r="B3" s="76">
        <v>552</v>
      </c>
      <c r="C3" s="77">
        <v>745</v>
      </c>
      <c r="D3" s="77">
        <v>649</v>
      </c>
      <c r="E3" s="77">
        <v>1460</v>
      </c>
      <c r="F3" s="77">
        <v>54</v>
      </c>
      <c r="G3" s="77">
        <v>84</v>
      </c>
      <c r="H3" s="78">
        <v>3</v>
      </c>
      <c r="I3" s="79">
        <f t="shared" ref="I3:I9" si="0">SUM(B3:H3)</f>
        <v>3547</v>
      </c>
    </row>
    <row r="4" spans="1:9" ht="60" customHeight="1" x14ac:dyDescent="0.25">
      <c r="A4" s="35" t="s">
        <v>33</v>
      </c>
      <c r="B4" s="80">
        <v>627</v>
      </c>
      <c r="C4" s="81">
        <v>1880</v>
      </c>
      <c r="D4" s="81">
        <v>1021</v>
      </c>
      <c r="E4" s="81">
        <v>1650</v>
      </c>
      <c r="F4" s="81">
        <v>85</v>
      </c>
      <c r="G4" s="81">
        <v>109</v>
      </c>
      <c r="H4" s="82">
        <v>4</v>
      </c>
      <c r="I4" s="55">
        <f t="shared" si="0"/>
        <v>5376</v>
      </c>
    </row>
    <row r="5" spans="1:9" ht="60" customHeight="1" x14ac:dyDescent="0.25">
      <c r="A5" s="35" t="s">
        <v>34</v>
      </c>
      <c r="B5" s="80">
        <v>35</v>
      </c>
      <c r="C5" s="81">
        <v>35</v>
      </c>
      <c r="D5" s="81">
        <v>36</v>
      </c>
      <c r="E5" s="81">
        <v>49</v>
      </c>
      <c r="F5" s="81">
        <v>3</v>
      </c>
      <c r="G5" s="81">
        <v>0</v>
      </c>
      <c r="H5" s="82">
        <v>17</v>
      </c>
      <c r="I5" s="55">
        <f t="shared" si="0"/>
        <v>175</v>
      </c>
    </row>
    <row r="6" spans="1:9" ht="60" customHeight="1" x14ac:dyDescent="0.25">
      <c r="A6" s="35" t="s">
        <v>87</v>
      </c>
      <c r="B6" s="80">
        <v>53</v>
      </c>
      <c r="C6" s="81">
        <v>54</v>
      </c>
      <c r="D6" s="81">
        <v>118</v>
      </c>
      <c r="E6" s="81">
        <v>332</v>
      </c>
      <c r="F6" s="81">
        <v>17</v>
      </c>
      <c r="G6" s="81">
        <v>153</v>
      </c>
      <c r="H6" s="82">
        <v>0</v>
      </c>
      <c r="I6" s="55">
        <f t="shared" si="0"/>
        <v>727</v>
      </c>
    </row>
    <row r="7" spans="1:9" ht="60" customHeight="1" x14ac:dyDescent="0.25">
      <c r="A7" s="35" t="s">
        <v>88</v>
      </c>
      <c r="B7" s="80">
        <v>6</v>
      </c>
      <c r="C7" s="81">
        <v>13</v>
      </c>
      <c r="D7" s="81">
        <v>22</v>
      </c>
      <c r="E7" s="81">
        <v>84</v>
      </c>
      <c r="F7" s="81">
        <v>36</v>
      </c>
      <c r="G7" s="81">
        <v>580</v>
      </c>
      <c r="H7" s="82">
        <v>10</v>
      </c>
      <c r="I7" s="55">
        <f t="shared" si="0"/>
        <v>751</v>
      </c>
    </row>
    <row r="8" spans="1:9" ht="60" customHeight="1" x14ac:dyDescent="0.25">
      <c r="A8" s="35" t="s">
        <v>35</v>
      </c>
      <c r="B8" s="80">
        <v>86</v>
      </c>
      <c r="C8" s="81">
        <v>58</v>
      </c>
      <c r="D8" s="81">
        <v>82</v>
      </c>
      <c r="E8" s="81">
        <v>148</v>
      </c>
      <c r="F8" s="81">
        <v>162</v>
      </c>
      <c r="G8" s="81">
        <v>341</v>
      </c>
      <c r="H8" s="82">
        <v>38</v>
      </c>
      <c r="I8" s="55">
        <f t="shared" si="0"/>
        <v>915</v>
      </c>
    </row>
    <row r="9" spans="1:9" ht="60" customHeight="1" thickBot="1" x14ac:dyDescent="0.3">
      <c r="A9" s="36" t="s">
        <v>10</v>
      </c>
      <c r="B9" s="80">
        <v>2</v>
      </c>
      <c r="C9" s="81">
        <v>6</v>
      </c>
      <c r="D9" s="81">
        <v>3</v>
      </c>
      <c r="E9" s="81">
        <v>6</v>
      </c>
      <c r="F9" s="81">
        <v>7</v>
      </c>
      <c r="G9" s="81">
        <v>90</v>
      </c>
      <c r="H9" s="82">
        <v>33</v>
      </c>
      <c r="I9" s="55">
        <f t="shared" si="0"/>
        <v>147</v>
      </c>
    </row>
    <row r="10" spans="1:9" ht="14.25" thickBot="1" x14ac:dyDescent="0.3">
      <c r="A10" s="33" t="s">
        <v>174</v>
      </c>
      <c r="B10" s="83">
        <f t="shared" ref="B10:I10" si="1">SUM(B3,B4,B5,B6,B7,B8,B9)</f>
        <v>1361</v>
      </c>
      <c r="C10" s="84">
        <f t="shared" si="1"/>
        <v>2791</v>
      </c>
      <c r="D10" s="84">
        <f t="shared" si="1"/>
        <v>1931</v>
      </c>
      <c r="E10" s="84">
        <f t="shared" si="1"/>
        <v>3729</v>
      </c>
      <c r="F10" s="84">
        <f>SUM(F3,F4,F5,F6,F7,F8,F9)</f>
        <v>364</v>
      </c>
      <c r="G10" s="84">
        <f t="shared" si="1"/>
        <v>1357</v>
      </c>
      <c r="H10" s="85">
        <f>SUM(H3,H4,H5,H6,H7,H8,H9)</f>
        <v>105</v>
      </c>
      <c r="I10" s="86">
        <f t="shared" si="1"/>
        <v>11638</v>
      </c>
    </row>
    <row r="12" spans="1:9" x14ac:dyDescent="0.25">
      <c r="A12" s="125" t="s">
        <v>187</v>
      </c>
    </row>
  </sheetData>
  <mergeCells count="1">
    <mergeCell ref="A1:I1"/>
  </mergeCells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E3F4A38FF20B45AD0DBA4D5022091D" ma:contentTypeVersion="10" ma:contentTypeDescription="Crée un document." ma:contentTypeScope="" ma:versionID="8cce25b87359e32c7a8a17724badf645">
  <xsd:schema xmlns:xsd="http://www.w3.org/2001/XMLSchema" xmlns:xs="http://www.w3.org/2001/XMLSchema" xmlns:p="http://schemas.microsoft.com/office/2006/metadata/properties" xmlns:ns2="b1e81bcf-a2d0-4e63-873f-b540a98f27b7" targetNamespace="http://schemas.microsoft.com/office/2006/metadata/properties" ma:root="true" ma:fieldsID="75d9511f53437009aca429160615b276" ns2:_="">
    <xsd:import namespace="b1e81bcf-a2d0-4e63-873f-b540a98f27b7"/>
    <xsd:element name="properties">
      <xsd:complexType>
        <xsd:sequence>
          <xsd:element name="documentManagement">
            <xsd:complexType>
              <xsd:all>
                <xsd:element ref="ns2:archiv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cnp_fpspp_vi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e81bcf-a2d0-4e63-873f-b540a98f27b7" elementFormDefault="qualified">
    <xsd:import namespace="http://schemas.microsoft.com/office/2006/documentManagement/types"/>
    <xsd:import namespace="http://schemas.microsoft.com/office/infopath/2007/PartnerControls"/>
    <xsd:element name="archive" ma:index="8" nillable="true" ma:displayName="archive" ma:default="0" ma:internalName="archive">
      <xsd:simpleType>
        <xsd:restriction base="dms:Boolean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cnp_fpspp_visible" ma:index="12" nillable="true" ma:displayName="visible" ma:default="1" ma:internalName="cnp_fpspp_visibl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rchive xmlns="b1e81bcf-a2d0-4e63-873f-b540a98f27b7">false</archive>
    <cnp_fpspp_visible xmlns="b1e81bcf-a2d0-4e63-873f-b540a98f27b7">true</cnp_fpspp_visible>
  </documentManagement>
</p:properties>
</file>

<file path=customXml/itemProps1.xml><?xml version="1.0" encoding="utf-8"?>
<ds:datastoreItem xmlns:ds="http://schemas.openxmlformats.org/officeDocument/2006/customXml" ds:itemID="{25857CC7-6409-470A-A04D-BB8739DF5076}"/>
</file>

<file path=customXml/itemProps2.xml><?xml version="1.0" encoding="utf-8"?>
<ds:datastoreItem xmlns:ds="http://schemas.openxmlformats.org/officeDocument/2006/customXml" ds:itemID="{1837168A-9533-4AB7-BC27-CA5A5091928F}"/>
</file>

<file path=customXml/itemProps3.xml><?xml version="1.0" encoding="utf-8"?>
<ds:datastoreItem xmlns:ds="http://schemas.openxmlformats.org/officeDocument/2006/customXml" ds:itemID="{42B1871D-6DB9-4A80-8D5F-040E7FA71AA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13</vt:i4>
      </vt:variant>
    </vt:vector>
  </HeadingPairs>
  <TitlesOfParts>
    <vt:vector size="13" baseType="lpstr">
      <vt:lpstr>Analyse demandes traitées</vt:lpstr>
      <vt:lpstr>Répartition par sexe et CSP</vt:lpstr>
      <vt:lpstr>Répart du nb d'heures par CSP</vt:lpstr>
      <vt:lpstr>Répartition par sexe et âge</vt:lpstr>
      <vt:lpstr>Répart du nb par taille d'Entre</vt:lpstr>
      <vt:lpstr>Répart Engagt par taille d'Entr</vt:lpstr>
      <vt:lpstr>Coûts péda pris en charge</vt:lpstr>
      <vt:lpstr>Répart tps de travail</vt:lpstr>
      <vt:lpstr>Niveaux de formation visés</vt:lpstr>
      <vt:lpstr>Durée de la formation</vt:lpstr>
      <vt:lpstr>Spécialités de formation</vt:lpstr>
      <vt:lpstr>Régionalisation</vt:lpstr>
      <vt:lpstr>Secteurs d'activités</vt:lpstr>
    </vt:vector>
  </TitlesOfParts>
  <Company>FPSPP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Wilfried Jason</dc:creator>
  <cp:lastModifiedBy>Wilfried Jason</cp:lastModifiedBy>
  <cp:lastPrinted>2017-11-21T15:18:59Z</cp:lastPrinted>
  <dcterms:created xsi:type="dcterms:W3CDTF">2016-11-03T13:42:33Z</dcterms:created>
  <dcterms:modified xsi:type="dcterms:W3CDTF">2017-12-18T13:19:37Z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0x01010085E3F4A38FF20B45AD0DBA4D5022091D</vt:lpwstr>
  </property>
  <property fmtid="{D5CDD505-2E9C-101B-9397-08002B2CF9AE}" pid="3" name="visible">
    <vt:bool>true</vt:bool>
  </property>
</Properties>
</file>