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75" windowWidth="24930" windowHeight="12420"/>
  </bookViews>
  <sheets>
    <sheet name="Analyse demandes traitées" sheetId="43" r:id="rId1"/>
    <sheet name="Répartition par sexe et CSP" sheetId="45" r:id="rId2"/>
    <sheet name="Répartition par sexe et âge" sheetId="44" r:id="rId3"/>
    <sheet name="Répart du nb par taille d'Entre" sheetId="46" r:id="rId4"/>
    <sheet name="Répart Engagt par taille d'Entr" sheetId="47" r:id="rId5"/>
    <sheet name="Coûts péda pris en charge" sheetId="48" r:id="rId6"/>
    <sheet name="Répart tps de travai" sheetId="68" r:id="rId7"/>
    <sheet name="Certificateurs et niv visés" sheetId="49" r:id="rId8"/>
    <sheet name="Spécialités de formatio" sheetId="50" r:id="rId9"/>
    <sheet name="Régionalisation" sheetId="51" r:id="rId10"/>
    <sheet name="Secteurs d'activités" sheetId="52" r:id="rId11"/>
  </sheets>
  <definedNames>
    <definedName name="_xlnm.Print_Titles" localSheetId="0">'Analyse demandes traitées'!#REF!</definedName>
  </definedNames>
  <calcPr calcId="145621"/>
</workbook>
</file>

<file path=xl/calcChain.xml><?xml version="1.0" encoding="utf-8"?>
<calcChain xmlns="http://schemas.openxmlformats.org/spreadsheetml/2006/main">
  <c r="G5" i="44" l="1"/>
  <c r="F5" i="44"/>
  <c r="E5" i="44"/>
  <c r="D5" i="44"/>
  <c r="C5" i="44"/>
  <c r="B5" i="44"/>
  <c r="F5" i="45"/>
  <c r="E5" i="45"/>
  <c r="D5" i="45"/>
  <c r="C5" i="45"/>
  <c r="B5" i="45"/>
  <c r="I11" i="49" l="1"/>
  <c r="G9" i="50"/>
  <c r="F9" i="50"/>
  <c r="E9" i="50"/>
  <c r="D16" i="50"/>
  <c r="G22" i="50" l="1"/>
  <c r="F16" i="50"/>
  <c r="D9" i="50"/>
  <c r="E6" i="68" l="1"/>
  <c r="D6" i="68"/>
  <c r="C6" i="68"/>
  <c r="B6" i="68"/>
  <c r="F5" i="68"/>
  <c r="F4" i="68"/>
  <c r="F6" i="68" l="1"/>
  <c r="G25" i="52" l="1"/>
  <c r="D22" i="51"/>
  <c r="C22" i="51"/>
  <c r="B22" i="51"/>
  <c r="F22" i="50"/>
  <c r="E22" i="50"/>
  <c r="D22" i="50"/>
  <c r="G16" i="50"/>
  <c r="E16" i="50"/>
  <c r="G4" i="50"/>
  <c r="F4" i="50"/>
  <c r="E4" i="50"/>
  <c r="D4" i="50"/>
  <c r="J11" i="49"/>
  <c r="H11" i="49"/>
  <c r="G11" i="49"/>
  <c r="F11" i="49"/>
  <c r="E11" i="49"/>
  <c r="D11" i="49"/>
  <c r="K10" i="49"/>
  <c r="K9" i="49"/>
  <c r="K8" i="49"/>
  <c r="K7" i="49"/>
  <c r="K6" i="49"/>
  <c r="K5" i="49"/>
  <c r="K4" i="49"/>
  <c r="E5" i="48"/>
  <c r="D5" i="48"/>
  <c r="C5" i="48"/>
  <c r="B5" i="48"/>
  <c r="K3" i="47"/>
  <c r="K3" i="46"/>
  <c r="G4" i="45"/>
  <c r="G3" i="45"/>
  <c r="H4" i="44"/>
  <c r="H3" i="44"/>
  <c r="G26" i="50" l="1"/>
  <c r="F26" i="50"/>
  <c r="E26" i="50"/>
  <c r="D26" i="50"/>
  <c r="K11" i="49"/>
  <c r="H5" i="44"/>
  <c r="G5" i="45"/>
  <c r="G30" i="50" l="1"/>
  <c r="G29" i="50"/>
</calcChain>
</file>

<file path=xl/sharedStrings.xml><?xml version="1.0" encoding="utf-8"?>
<sst xmlns="http://schemas.openxmlformats.org/spreadsheetml/2006/main" count="216" uniqueCount="175">
  <si>
    <t>Demandes traitées au cours de l'exercice</t>
  </si>
  <si>
    <t>Nombre de stagiaires formés en année N</t>
  </si>
  <si>
    <t>Nombre de demandes enregistrées</t>
  </si>
  <si>
    <t>Nombre de demandes instruites et présentées en commission</t>
  </si>
  <si>
    <t>Nombre de demandes acceptées</t>
  </si>
  <si>
    <t>Classification des emplois</t>
  </si>
  <si>
    <t>Ouvriers</t>
  </si>
  <si>
    <t>Employés</t>
  </si>
  <si>
    <t xml:space="preserve">Agents de maîtrise techniciens et autres professions intermédiaires </t>
  </si>
  <si>
    <t>Ingénieurs et cadres</t>
  </si>
  <si>
    <t>Non répartis</t>
  </si>
  <si>
    <t>TOTAL</t>
  </si>
  <si>
    <t>Hommes</t>
  </si>
  <si>
    <t>Femmes</t>
  </si>
  <si>
    <t>moins de 25 ans</t>
  </si>
  <si>
    <t>de 25 à 34 ans</t>
  </si>
  <si>
    <t>de 35 à 44 ans</t>
  </si>
  <si>
    <t>de 45 à 50 ans</t>
  </si>
  <si>
    <t>51 ans et plus</t>
  </si>
  <si>
    <t>Classe de taille (nombre de salariés)</t>
  </si>
  <si>
    <t>de 20 à 49</t>
  </si>
  <si>
    <t>de 50 à 199</t>
  </si>
  <si>
    <t>de 500 à 1.999</t>
  </si>
  <si>
    <t>2.000 et plus</t>
  </si>
  <si>
    <t>Nombre</t>
  </si>
  <si>
    <t>Engagement total</t>
  </si>
  <si>
    <t>Niveaux</t>
  </si>
  <si>
    <t>I et II</t>
  </si>
  <si>
    <t>III</t>
  </si>
  <si>
    <t>IV</t>
  </si>
  <si>
    <t>V</t>
  </si>
  <si>
    <t>VI</t>
  </si>
  <si>
    <t>IX</t>
  </si>
  <si>
    <t>///</t>
  </si>
  <si>
    <t>Nombre de stagiaires</t>
  </si>
  <si>
    <t>Spécialités de formation</t>
  </si>
  <si>
    <t>Code</t>
  </si>
  <si>
    <t>Intitulé de la spécialité de formation</t>
  </si>
  <si>
    <t>Domaines disciplinaires</t>
  </si>
  <si>
    <t>Formations générales</t>
  </si>
  <si>
    <t>Mathématiques</t>
  </si>
  <si>
    <t>Sciences humaines et de droit</t>
  </si>
  <si>
    <t>Lettres et arts</t>
  </si>
  <si>
    <t>Agriculture, pêche, forêts, espaces verts</t>
  </si>
  <si>
    <t>Génie civil, bois, construction</t>
  </si>
  <si>
    <t>Textiles, habillement, cuirs et peaux</t>
  </si>
  <si>
    <t>Mécanique, électricité, électronique</t>
  </si>
  <si>
    <t>Spécialités plurivalentes des services</t>
  </si>
  <si>
    <t>Communication et information</t>
  </si>
  <si>
    <t>Services aux personnes</t>
  </si>
  <si>
    <t>Services à la collectivité</t>
  </si>
  <si>
    <t>Domaines du développement personnel</t>
  </si>
  <si>
    <t>Domaines des capacités individuelles</t>
  </si>
  <si>
    <t>Domaines des activités quotidiennes et de loisirs</t>
  </si>
  <si>
    <t>Prise en charge moyenne, par stagiaire (en €uros) :</t>
  </si>
  <si>
    <t>Régions</t>
  </si>
  <si>
    <t>Bretagne</t>
  </si>
  <si>
    <t>Corse</t>
  </si>
  <si>
    <t>Pays de la Loire</t>
  </si>
  <si>
    <t>Guadeloupe</t>
  </si>
  <si>
    <t>Guyane</t>
  </si>
  <si>
    <t>Martinique</t>
  </si>
  <si>
    <t>Réunion</t>
  </si>
  <si>
    <t xml:space="preserve"> </t>
  </si>
  <si>
    <t>Nombre de congés pris en charge</t>
  </si>
  <si>
    <t>Total des heures prises en charge</t>
  </si>
  <si>
    <t xml:space="preserve">Prises en charge à 100 % </t>
  </si>
  <si>
    <t xml:space="preserve">Prises en charge partielle </t>
  </si>
  <si>
    <t>Auvergne et Rhône-Alpes</t>
  </si>
  <si>
    <t>Bourgogne et Franche Comté</t>
  </si>
  <si>
    <t>Île-de-France</t>
  </si>
  <si>
    <t>Provence-Alpes-Côte d'Azur</t>
  </si>
  <si>
    <t>Mayotte</t>
  </si>
  <si>
    <t>Secteurs d'activité</t>
  </si>
  <si>
    <t>SECTION A</t>
  </si>
  <si>
    <t>Agriculture, sylviculture et pêche</t>
  </si>
  <si>
    <t>SECTION B</t>
  </si>
  <si>
    <t>Industries extractives</t>
  </si>
  <si>
    <t>SECTION C</t>
  </si>
  <si>
    <t>Industries manufacturières</t>
  </si>
  <si>
    <t xml:space="preserve">SECTION D </t>
  </si>
  <si>
    <t>Production et distribution d'électricité, de gaz, de vapeur et d'air conditionné</t>
  </si>
  <si>
    <t>SECTION E</t>
  </si>
  <si>
    <t>Production et distribution d'eau; assainissement, gestion des déchets et dépollution</t>
  </si>
  <si>
    <t>SECTION F</t>
  </si>
  <si>
    <t>Construction</t>
  </si>
  <si>
    <t>SECTION G</t>
  </si>
  <si>
    <t>Commerce; réparation d'automobile et de motocycles</t>
  </si>
  <si>
    <t>SECTION H</t>
  </si>
  <si>
    <t>Transports et d'entreposage</t>
  </si>
  <si>
    <t>SECTION I</t>
  </si>
  <si>
    <t>Hébergement et de restauration</t>
  </si>
  <si>
    <t>SECTION J</t>
  </si>
  <si>
    <t>Information et de communication</t>
  </si>
  <si>
    <t>SECTION K</t>
  </si>
  <si>
    <t>Activités finanicères et d'assurance</t>
  </si>
  <si>
    <t>SECTION L</t>
  </si>
  <si>
    <t>Activités immobilières</t>
  </si>
  <si>
    <t>SECTION M</t>
  </si>
  <si>
    <t>Activités spécialisées, scientifiques et techniques</t>
  </si>
  <si>
    <t>SECTION N</t>
  </si>
  <si>
    <t>Activités de services administratifs et de soutien</t>
  </si>
  <si>
    <t>SECTION O</t>
  </si>
  <si>
    <t>Administration publique</t>
  </si>
  <si>
    <t xml:space="preserve">SECTION P </t>
  </si>
  <si>
    <t>Enseignement</t>
  </si>
  <si>
    <t>SECTION Q</t>
  </si>
  <si>
    <t>Santé humaine et action sociale</t>
  </si>
  <si>
    <t>SECTION R</t>
  </si>
  <si>
    <t>Arts, spectacles et activités récréatives</t>
  </si>
  <si>
    <t>SECTION S</t>
  </si>
  <si>
    <t>Autres activités de services</t>
  </si>
  <si>
    <t>SECTION T</t>
  </si>
  <si>
    <t>Activités des ménages en tant qu'employeurs, activités indifférenciées des ménages en tant que producteurs de biens et services pour usage propre</t>
  </si>
  <si>
    <t xml:space="preserve">SECTION U </t>
  </si>
  <si>
    <t>Activités extra-territoriales</t>
  </si>
  <si>
    <t>de 200 à 299</t>
  </si>
  <si>
    <t>de 300 à 499</t>
  </si>
  <si>
    <t>Domaines des services technico-professionnels</t>
  </si>
  <si>
    <t>Domaines technico-professionnels de la production</t>
  </si>
  <si>
    <t>Classification par tranche d'âge</t>
  </si>
  <si>
    <r>
      <t>NB :</t>
    </r>
    <r>
      <rPr>
        <sz val="10"/>
        <rFont val="Avenir"/>
        <family val="2"/>
      </rPr>
      <t xml:space="preserve"> Considérer le montant global de la prise en charge décidée par l'OPACIF (soit les charges réalisées dans l'exercice, payées ou à payer, et les EFF pour la partie de l'action de formation restant à réaliser)</t>
    </r>
  </si>
  <si>
    <t>Nombre de congés</t>
  </si>
  <si>
    <t>Nombre d'heures prises en charge</t>
  </si>
  <si>
    <t>Coûts pris en charge (en €uro)</t>
  </si>
  <si>
    <t>Pendant le temps de travail</t>
  </si>
  <si>
    <t>Hors temps de travail</t>
  </si>
  <si>
    <t>Certificateurs</t>
  </si>
  <si>
    <t>1er registre, enregistrement de droit
 (Ministères en charge du travail, de l'emploi, de la Santé, de l'education Nationale, de la jeunesse, des sports, de l'enseignement supérieur et de la recherche, de la cohésion sociale et des solidarités, de l'agriculture, l'alimentation, la Pêche)</t>
  </si>
  <si>
    <t>2ème registre, enregistrement sur demande</t>
  </si>
  <si>
    <t>Ministères
 en charge de la Défense, de la justice, de la culture et communication, de l'écologie, du developpement durable  des transport et du logement, de l'aménagement du territoire, de l'interieur,de l'outre mer et des collectivités locales.</t>
  </si>
  <si>
    <t>Titres de CCI</t>
  </si>
  <si>
    <t>TIitres 
de Chambres des métiers</t>
  </si>
  <si>
    <t>Autres organismes privés ou associatifs</t>
  </si>
  <si>
    <t>Autres organismes publics (type université pour DU)</t>
  </si>
  <si>
    <t>3ème registre</t>
  </si>
  <si>
    <t>CQP de branches</t>
  </si>
  <si>
    <t>Echanges et gestion (commerce, vente, compta, transport)</t>
  </si>
  <si>
    <t>Coûts pédagogiques pris en charge 
(en €uro)</t>
  </si>
  <si>
    <t>Coûts pédagogiques non pris en charge 
(en €uro)</t>
  </si>
  <si>
    <t>Coûts 
pédagogiques</t>
  </si>
  <si>
    <t>TOTAL pris en charge 
(en €uro)</t>
  </si>
  <si>
    <t>Coûts des actions de formation ayant fait l’objet d’une décision de prise en charge au cours de l’exercice 
(en €uros)</t>
  </si>
  <si>
    <t>Coût des actions ayant fait l'objet d'une décision de prise en charge au cours de l'exercice 
(en €uros)</t>
  </si>
  <si>
    <t>Coûts annexes (rémunérations, frais de transports et d'hébergement)</t>
  </si>
  <si>
    <t>Coûts des frais afférents à la validation</t>
  </si>
  <si>
    <t>Coûts d'accompagne-ment</t>
  </si>
  <si>
    <t>moins de 11</t>
  </si>
  <si>
    <t>de 11 à 19</t>
  </si>
  <si>
    <t>Codes NACE</t>
  </si>
  <si>
    <t>Centre - Val de Loire</t>
  </si>
  <si>
    <r>
      <rPr>
        <b/>
        <sz val="10"/>
        <rFont val="Avenir"/>
        <family val="2"/>
      </rPr>
      <t>GRAND EST</t>
    </r>
    <r>
      <rPr>
        <sz val="10"/>
        <rFont val="Avenir"/>
        <family val="2"/>
      </rPr>
      <t xml:space="preserve"> : Alsace, Champagne-Ardenne et Lorraine </t>
    </r>
  </si>
  <si>
    <r>
      <rPr>
        <b/>
        <sz val="10"/>
        <rFont val="Avenir"/>
        <family val="2"/>
      </rPr>
      <t>NOUVELLE AQUITAINE</t>
    </r>
    <r>
      <rPr>
        <sz val="10"/>
        <rFont val="Avenir"/>
        <family val="2"/>
      </rPr>
      <t xml:space="preserve"> : Aquitaine, Limousin et Poitou-Charentes</t>
    </r>
  </si>
  <si>
    <r>
      <rPr>
        <b/>
        <sz val="10"/>
        <rFont val="Avenir"/>
        <family val="2"/>
      </rPr>
      <t>OCCITANIE</t>
    </r>
    <r>
      <rPr>
        <sz val="10"/>
        <rFont val="Avenir"/>
        <family val="2"/>
      </rPr>
      <t xml:space="preserve"> : Languedoc-Roussillon et Midi-Pyrénées</t>
    </r>
  </si>
  <si>
    <r>
      <rPr>
        <b/>
        <sz val="10"/>
        <rFont val="Avenir"/>
        <family val="2"/>
      </rPr>
      <t>HAUTS DE FRANCE</t>
    </r>
    <r>
      <rPr>
        <sz val="10"/>
        <rFont val="Avenir"/>
        <family val="2"/>
      </rPr>
      <t xml:space="preserve"> : Nord / Pas de Calais et Picardie</t>
    </r>
  </si>
  <si>
    <r>
      <rPr>
        <b/>
        <sz val="10"/>
        <rFont val="Avenir"/>
        <family val="2"/>
      </rPr>
      <t>NORMANDIE</t>
    </r>
    <r>
      <rPr>
        <sz val="10"/>
        <rFont val="Avenir"/>
        <family val="2"/>
      </rPr>
      <t xml:space="preserve"> : Basse-Normandie et Haute-Normandie</t>
    </r>
  </si>
  <si>
    <t>VAE CDD</t>
  </si>
  <si>
    <t>VAE CDD : REPARTITION DU NOMBRE SELON LE SEXE ET LA CSP</t>
  </si>
  <si>
    <t>VAE CDD : REPARTITION DU NOMBRE SELON LE SEXE ET L'ÂGE</t>
  </si>
  <si>
    <t>VAE CDD : REPARTITION DU NOMBRE SELON LA TAILLE DES ENTREPRISES</t>
  </si>
  <si>
    <t>VAE CDD : REPARTITION DES ENGAGEMENTS CORRESPONDANTS SELON LA TAILLE DES ENTREPRISES</t>
  </si>
  <si>
    <t xml:space="preserve">VAE CDD : REPARTITION DES COÛTS PEDAGOGIQUES SELON UNE PRISE EN CHARGE TOTALE ET PARTIELLE                     </t>
  </si>
  <si>
    <t xml:space="preserve">VAE CDD : REPARTITION PENDANT LE TEMPS DE TRAVAIL ET HORS TEMPS DE TRAVAIL                                             </t>
  </si>
  <si>
    <t>VAE CDD : CERTIFICATEURS ET NIVEAUX VISES</t>
  </si>
  <si>
    <t xml:space="preserve">VAE CDD : SPECIALITES DE FORMATION </t>
  </si>
  <si>
    <t>COÛT TOTAL DES VAE CDD (en €uros)</t>
  </si>
  <si>
    <t xml:space="preserve">VAE CDD : REGIONALISATION </t>
  </si>
  <si>
    <t>Nombre de 
VAE CDD</t>
  </si>
  <si>
    <t xml:space="preserve">Nombre d'heures- stagiaires 
VAE CDD </t>
  </si>
  <si>
    <t>VAE CDD : SECTEURS D'ACTIVITE DES BENEFICIAIRES DE FORMATION AU COURS DE L'ANNEE 2016</t>
  </si>
  <si>
    <t xml:space="preserve">Nombre de 
VAE CDD </t>
  </si>
  <si>
    <t>Technologies industrielles fondamentales et de transformations</t>
  </si>
  <si>
    <t>Transformations agro-alimentaires, chimiques et apparentés</t>
  </si>
  <si>
    <t>VAE CDD : ANALYSE DES DEMANDES TRAITÉES ET GERÉES PAR OPACIF EN 2016</t>
  </si>
  <si>
    <r>
      <rPr>
        <b/>
        <u/>
        <sz val="9"/>
        <color theme="1"/>
        <rFont val="Avenir"/>
        <family val="2"/>
      </rPr>
      <t>N.B</t>
    </r>
    <r>
      <rPr>
        <sz val="9"/>
        <color theme="1"/>
        <rFont val="Avenir"/>
        <family val="2"/>
      </rPr>
      <t xml:space="preserve"> : Les données du Fongecif GUYANE n’étant pas disponibles à la date d’extraction, ces dernières n'ont pu être intégrées.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</si>
</sst>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0"/>
      <color theme="1"/>
      <name val="Century Gothic"/>
      <family val="2"/>
    </font>
    <font>
      <sz val="10"/>
      <name val="Arial"/>
      <family val="2"/>
    </font>
    <font>
      <sz val="10"/>
      <name val="MS Sans Serif"/>
      <family val="2"/>
    </font>
    <font>
      <b/>
      <sz val="10"/>
      <name val="Avenir"/>
      <family val="2"/>
    </font>
    <font>
      <sz val="10"/>
      <name val="Avenir"/>
      <family val="2"/>
    </font>
    <font>
      <b/>
      <sz val="10"/>
      <color rgb="FF0070C0"/>
      <name val="Avenir"/>
      <family val="2"/>
    </font>
    <font>
      <sz val="10"/>
      <color indexed="8"/>
      <name val="Avenir"/>
      <family val="2"/>
    </font>
    <font>
      <b/>
      <sz val="10"/>
      <color indexed="8"/>
      <name val="Avenir"/>
      <family val="2"/>
    </font>
    <font>
      <b/>
      <sz val="10"/>
      <color theme="1"/>
      <name val="Century Gothic"/>
      <family val="2"/>
    </font>
    <font>
      <b/>
      <sz val="10"/>
      <name val="Megi Sans"/>
    </font>
    <font>
      <b/>
      <sz val="10"/>
      <color rgb="FFFF0000"/>
      <name val="Avenir"/>
      <family val="2"/>
    </font>
    <font>
      <sz val="10"/>
      <color theme="2" tint="-0.749992370372631"/>
      <name val="Century Gothic"/>
      <family val="2"/>
    </font>
    <font>
      <sz val="11"/>
      <color indexed="8"/>
      <name val="Calibri"/>
      <family val="2"/>
      <scheme val="minor"/>
    </font>
    <font>
      <sz val="10"/>
      <name val="Avenir"/>
      <family val="2"/>
    </font>
    <font>
      <sz val="9"/>
      <color theme="1"/>
      <name val="Avenir"/>
      <family val="2"/>
    </font>
    <font>
      <b/>
      <u/>
      <sz val="9"/>
      <color theme="1"/>
      <name val="Avenir"/>
      <family val="2"/>
    </font>
  </fonts>
  <fills count="4">
    <fill>
      <patternFill patternType="none"/>
    </fill>
    <fill>
      <patternFill patternType="gray125"/>
    </fill>
    <fill>
      <patternFill patternType="solid">
        <fgColor theme="0" tint="-0.14999847407452621"/>
        <bgColor indexed="64"/>
      </patternFill>
    </fill>
    <fill>
      <patternFill patternType="solid">
        <fgColor rgb="FFAA7939"/>
        <bgColor indexed="64"/>
      </patternFill>
    </fill>
  </fills>
  <borders count="70">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thin">
        <color theme="0" tint="-0.499984740745262"/>
      </right>
      <top style="thin">
        <color theme="0" tint="-0.499984740745262"/>
      </top>
      <bottom/>
      <diagonal/>
    </border>
    <border>
      <left style="thin">
        <color theme="0" tint="-0.499984740745262"/>
      </left>
      <right/>
      <top style="medium">
        <color theme="0" tint="-0.499984740745262"/>
      </top>
      <bottom style="medium">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top style="thin">
        <color theme="0" tint="-0.499984740745262"/>
      </top>
      <bottom/>
      <diagonal/>
    </border>
    <border>
      <left style="medium">
        <color theme="0" tint="-0.499984740745262"/>
      </left>
      <right style="medium">
        <color theme="0" tint="-0.499984740745262"/>
      </right>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top style="thin">
        <color theme="0" tint="-0.499984740745262"/>
      </top>
      <bottom/>
      <diagonal/>
    </border>
    <border>
      <left/>
      <right/>
      <top/>
      <bottom style="medium">
        <color theme="0" tint="-0.499984740745262"/>
      </bottom>
      <diagonal/>
    </border>
    <border>
      <left/>
      <right style="thin">
        <color theme="0" tint="-0.499984740745262"/>
      </right>
      <top style="medium">
        <color theme="0" tint="-0.499984740745262"/>
      </top>
      <bottom/>
      <diagonal/>
    </border>
    <border>
      <left style="thin">
        <color theme="0" tint="-0.499984740745262"/>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s>
  <cellStyleXfs count="84">
    <xf numFmtId="0" fontId="0" fillId="0" borderId="0"/>
    <xf numFmtId="0" fontId="1"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228">
    <xf numFmtId="0" fontId="0" fillId="0" borderId="0" xfId="0"/>
    <xf numFmtId="0" fontId="0" fillId="0" borderId="0" xfId="0" applyFont="1" applyAlignment="1">
      <alignment vertical="center" wrapText="1"/>
    </xf>
    <xf numFmtId="0" fontId="3" fillId="0" borderId="33" xfId="1" applyFont="1" applyFill="1" applyBorder="1" applyAlignment="1" applyProtection="1">
      <alignment horizontal="centerContinuous" vertical="center" wrapText="1"/>
    </xf>
    <xf numFmtId="0" fontId="3" fillId="0" borderId="3" xfId="1" applyFont="1" applyFill="1" applyBorder="1" applyAlignment="1" applyProtection="1">
      <alignment horizontal="centerContinuous" vertical="center" wrapText="1"/>
    </xf>
    <xf numFmtId="0" fontId="3" fillId="0" borderId="47" xfId="1" applyFont="1" applyFill="1" applyBorder="1" applyAlignment="1" applyProtection="1">
      <alignment horizontal="centerContinuous" vertical="center" wrapText="1"/>
    </xf>
    <xf numFmtId="0" fontId="4" fillId="0" borderId="35" xfId="1" applyFont="1" applyFill="1" applyBorder="1" applyAlignment="1" applyProtection="1">
      <alignment horizontal="center" vertical="center" wrapText="1"/>
    </xf>
    <xf numFmtId="0" fontId="4" fillId="0" borderId="43"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40"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4" fillId="0" borderId="34" xfId="1" applyFont="1" applyFill="1" applyBorder="1" applyAlignment="1" applyProtection="1">
      <alignment horizontal="center" vertical="center" wrapText="1"/>
    </xf>
    <xf numFmtId="0" fontId="4" fillId="0" borderId="29" xfId="1" applyFont="1" applyFill="1" applyBorder="1" applyAlignment="1" applyProtection="1">
      <alignment horizontal="center" vertical="center" wrapText="1"/>
    </xf>
    <xf numFmtId="0" fontId="4" fillId="0" borderId="32" xfId="1" applyFont="1" applyFill="1" applyBorder="1" applyAlignment="1" applyProtection="1">
      <alignment horizontal="center" vertical="center" wrapText="1"/>
    </xf>
    <xf numFmtId="0" fontId="4" fillId="0" borderId="53" xfId="1" applyFont="1" applyFill="1" applyBorder="1" applyAlignment="1" applyProtection="1">
      <alignment horizontal="center" vertical="center" wrapText="1"/>
    </xf>
    <xf numFmtId="0" fontId="3" fillId="2" borderId="29"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3" fontId="4" fillId="2" borderId="13" xfId="1" applyNumberFormat="1" applyFont="1" applyFill="1" applyBorder="1" applyAlignment="1" applyProtection="1">
      <alignment horizontal="center" vertical="center" wrapText="1"/>
    </xf>
    <xf numFmtId="0" fontId="4" fillId="0" borderId="50" xfId="1" applyFont="1" applyFill="1" applyBorder="1" applyAlignment="1" applyProtection="1">
      <alignment horizontal="center" vertical="center" wrapText="1"/>
    </xf>
    <xf numFmtId="0" fontId="3" fillId="2" borderId="2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5" xfId="2" applyFont="1" applyFill="1" applyBorder="1" applyAlignment="1">
      <alignment horizontal="center" vertical="center"/>
    </xf>
    <xf numFmtId="0" fontId="4" fillId="0" borderId="58" xfId="1" applyFont="1" applyFill="1" applyBorder="1" applyAlignment="1" applyProtection="1">
      <alignment horizontal="center" vertical="center" wrapText="1"/>
    </xf>
    <xf numFmtId="0" fontId="4" fillId="0" borderId="49" xfId="1" applyFont="1" applyFill="1" applyBorder="1" applyAlignment="1" applyProtection="1">
      <alignment horizontal="center" vertical="center" wrapText="1"/>
    </xf>
    <xf numFmtId="0" fontId="4" fillId="0" borderId="46"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10"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3" fillId="2" borderId="14" xfId="1" applyFont="1" applyFill="1" applyBorder="1" applyAlignment="1" applyProtection="1">
      <alignment horizontal="center" vertical="center" wrapText="1"/>
    </xf>
    <xf numFmtId="164" fontId="4" fillId="0" borderId="3" xfId="1" applyNumberFormat="1" applyFont="1" applyFill="1" applyBorder="1" applyAlignment="1" applyProtection="1">
      <alignment horizontal="right" vertical="center" wrapText="1"/>
      <protection locked="0"/>
    </xf>
    <xf numFmtId="164" fontId="4" fillId="0" borderId="47" xfId="1" applyNumberFormat="1" applyFont="1" applyFill="1" applyBorder="1" applyAlignment="1" applyProtection="1">
      <alignment horizontal="right" vertical="center" wrapText="1"/>
      <protection locked="0"/>
    </xf>
    <xf numFmtId="164" fontId="5" fillId="2" borderId="49" xfId="1" applyNumberFormat="1" applyFont="1" applyFill="1" applyBorder="1" applyAlignment="1" applyProtection="1">
      <alignment horizontal="right" vertical="center" wrapText="1"/>
    </xf>
    <xf numFmtId="164" fontId="4" fillId="0" borderId="37" xfId="1" applyNumberFormat="1" applyFont="1" applyFill="1" applyBorder="1" applyAlignment="1" applyProtection="1">
      <alignment horizontal="right" vertical="center" wrapText="1"/>
      <protection locked="0"/>
    </xf>
    <xf numFmtId="164" fontId="4" fillId="0" borderId="6" xfId="1" applyNumberFormat="1" applyFont="1" applyFill="1" applyBorder="1" applyAlignment="1" applyProtection="1">
      <alignment horizontal="right" vertical="center" wrapText="1"/>
      <protection locked="0"/>
    </xf>
    <xf numFmtId="164" fontId="4" fillId="0" borderId="42" xfId="1" applyNumberFormat="1" applyFont="1" applyFill="1" applyBorder="1" applyAlignment="1" applyProtection="1">
      <alignment horizontal="right" vertical="center" wrapText="1"/>
      <protection locked="0"/>
    </xf>
    <xf numFmtId="164" fontId="5" fillId="2" borderId="45" xfId="1" applyNumberFormat="1" applyFont="1" applyFill="1" applyBorder="1" applyAlignment="1" applyProtection="1">
      <alignment horizontal="right" vertical="center" wrapText="1"/>
    </xf>
    <xf numFmtId="164" fontId="5" fillId="2" borderId="34" xfId="1" applyNumberFormat="1" applyFont="1" applyFill="1" applyBorder="1" applyAlignment="1" applyProtection="1">
      <alignment horizontal="right" vertical="center" wrapText="1"/>
    </xf>
    <xf numFmtId="164" fontId="5" fillId="2" borderId="15" xfId="1" applyNumberFormat="1" applyFont="1" applyFill="1" applyBorder="1" applyAlignment="1" applyProtection="1">
      <alignment horizontal="right" vertical="center" wrapText="1"/>
    </xf>
    <xf numFmtId="164" fontId="5" fillId="2" borderId="40" xfId="1" applyNumberFormat="1" applyFont="1" applyFill="1" applyBorder="1" applyAlignment="1" applyProtection="1">
      <alignment horizontal="right" vertical="center" wrapText="1"/>
    </xf>
    <xf numFmtId="164" fontId="5" fillId="2" borderId="1" xfId="1" applyNumberFormat="1" applyFont="1" applyFill="1" applyBorder="1" applyAlignment="1" applyProtection="1">
      <alignment horizontal="right" vertical="center" wrapText="1"/>
    </xf>
    <xf numFmtId="164" fontId="4" fillId="0" borderId="34" xfId="1" applyNumberFormat="1" applyFont="1" applyFill="1" applyBorder="1" applyAlignment="1" applyProtection="1">
      <alignment horizontal="right" vertical="center" wrapText="1"/>
      <protection locked="0"/>
    </xf>
    <xf numFmtId="164" fontId="4" fillId="0" borderId="15" xfId="1" applyNumberFormat="1" applyFont="1" applyFill="1" applyBorder="1" applyAlignment="1" applyProtection="1">
      <alignment horizontal="right" vertical="center" wrapText="1"/>
      <protection locked="0"/>
    </xf>
    <xf numFmtId="164" fontId="4" fillId="0" borderId="40" xfId="1" applyNumberFormat="1" applyFont="1" applyFill="1" applyBorder="1" applyAlignment="1" applyProtection="1">
      <alignment horizontal="right" vertical="center" wrapText="1"/>
      <protection locked="0"/>
    </xf>
    <xf numFmtId="164" fontId="4" fillId="0" borderId="2" xfId="1" applyNumberFormat="1" applyFont="1" applyFill="1" applyBorder="1" applyAlignment="1" applyProtection="1">
      <alignment horizontal="right" vertical="center" wrapText="1"/>
      <protection locked="0"/>
    </xf>
    <xf numFmtId="164" fontId="4" fillId="0" borderId="62" xfId="1" applyNumberFormat="1" applyFont="1" applyFill="1" applyBorder="1" applyAlignment="1" applyProtection="1">
      <alignment horizontal="right" vertical="center" wrapText="1"/>
      <protection locked="0"/>
    </xf>
    <xf numFmtId="164" fontId="4" fillId="0" borderId="63" xfId="1" applyNumberFormat="1" applyFont="1" applyFill="1" applyBorder="1" applyAlignment="1" applyProtection="1">
      <alignment horizontal="right" vertical="center" wrapText="1"/>
      <protection locked="0"/>
    </xf>
    <xf numFmtId="164" fontId="4" fillId="0" borderId="64" xfId="1" applyNumberFormat="1" applyFont="1" applyFill="1" applyBorder="1" applyAlignment="1" applyProtection="1">
      <alignment horizontal="right" vertical="center" wrapText="1"/>
      <protection locked="0"/>
    </xf>
    <xf numFmtId="164" fontId="5" fillId="2" borderId="54" xfId="1" applyNumberFormat="1" applyFont="1" applyFill="1" applyBorder="1" applyAlignment="1" applyProtection="1">
      <alignment horizontal="right" vertical="center" wrapText="1"/>
    </xf>
    <xf numFmtId="164" fontId="4" fillId="0" borderId="44" xfId="1" applyNumberFormat="1" applyFont="1" applyFill="1" applyBorder="1" applyAlignment="1" applyProtection="1">
      <alignment horizontal="right" vertical="center" wrapText="1"/>
      <protection locked="0"/>
    </xf>
    <xf numFmtId="164" fontId="4" fillId="0" borderId="45" xfId="1" applyNumberFormat="1" applyFont="1" applyFill="1" applyBorder="1" applyAlignment="1" applyProtection="1">
      <alignment horizontal="right" vertical="center" wrapText="1"/>
      <protection locked="0"/>
    </xf>
    <xf numFmtId="164" fontId="4" fillId="0" borderId="48" xfId="1" applyNumberFormat="1" applyFont="1" applyFill="1" applyBorder="1" applyAlignment="1" applyProtection="1">
      <alignment horizontal="right" vertical="center" wrapText="1"/>
      <protection locked="0"/>
    </xf>
    <xf numFmtId="164" fontId="5" fillId="2" borderId="16" xfId="1" applyNumberFormat="1" applyFont="1" applyFill="1" applyBorder="1" applyAlignment="1" applyProtection="1">
      <alignment horizontal="right" vertical="center" wrapText="1"/>
    </xf>
    <xf numFmtId="164" fontId="4" fillId="0" borderId="36" xfId="1" applyNumberFormat="1" applyFont="1" applyFill="1" applyBorder="1" applyAlignment="1" applyProtection="1">
      <alignment horizontal="right" vertical="center" wrapText="1"/>
      <protection locked="0"/>
    </xf>
    <xf numFmtId="164" fontId="4" fillId="0" borderId="7" xfId="1" applyNumberFormat="1" applyFont="1" applyFill="1" applyBorder="1" applyAlignment="1" applyProtection="1">
      <alignment horizontal="right" vertical="center" wrapText="1"/>
      <protection locked="0"/>
    </xf>
    <xf numFmtId="164" fontId="5" fillId="2" borderId="44" xfId="1" applyNumberFormat="1" applyFont="1" applyFill="1" applyBorder="1" applyAlignment="1" applyProtection="1">
      <alignment horizontal="right" vertical="center" wrapText="1"/>
    </xf>
    <xf numFmtId="164" fontId="5" fillId="2" borderId="44" xfId="1" applyNumberFormat="1" applyFont="1" applyFill="1" applyBorder="1" applyAlignment="1" applyProtection="1">
      <alignment vertical="center" wrapText="1"/>
    </xf>
    <xf numFmtId="164" fontId="5" fillId="2" borderId="57" xfId="1" applyNumberFormat="1" applyFont="1" applyFill="1" applyBorder="1" applyAlignment="1" applyProtection="1">
      <alignment vertical="center" wrapText="1"/>
    </xf>
    <xf numFmtId="164" fontId="5" fillId="2" borderId="45" xfId="1" applyNumberFormat="1" applyFont="1" applyFill="1" applyBorder="1" applyAlignment="1" applyProtection="1">
      <alignment vertical="center" wrapText="1"/>
    </xf>
    <xf numFmtId="164" fontId="5" fillId="2" borderId="30" xfId="1" applyNumberFormat="1" applyFont="1" applyFill="1" applyBorder="1" applyAlignment="1" applyProtection="1">
      <alignment vertical="center" wrapText="1"/>
    </xf>
    <xf numFmtId="164" fontId="5" fillId="2" borderId="1" xfId="1" applyNumberFormat="1" applyFont="1" applyFill="1" applyBorder="1" applyAlignment="1" applyProtection="1">
      <alignment vertical="center" wrapText="1"/>
    </xf>
    <xf numFmtId="164" fontId="4" fillId="0" borderId="44" xfId="1" applyNumberFormat="1" applyFont="1" applyFill="1" applyBorder="1" applyAlignment="1" applyProtection="1">
      <alignment vertical="center" wrapText="1"/>
      <protection locked="0"/>
    </xf>
    <xf numFmtId="164" fontId="4" fillId="0" borderId="45" xfId="1" applyNumberFormat="1" applyFont="1" applyFill="1" applyBorder="1" applyAlignment="1" applyProtection="1">
      <alignment vertical="center" wrapText="1"/>
      <protection locked="0"/>
    </xf>
    <xf numFmtId="164" fontId="4" fillId="0" borderId="48" xfId="1" applyNumberFormat="1" applyFont="1" applyFill="1" applyBorder="1" applyAlignment="1" applyProtection="1">
      <alignment vertical="center" wrapText="1"/>
      <protection locked="0"/>
    </xf>
    <xf numFmtId="0" fontId="3" fillId="0" borderId="29" xfId="1" applyFont="1" applyFill="1" applyBorder="1" applyAlignment="1" applyProtection="1">
      <alignment horizontal="center" vertical="center" wrapText="1"/>
    </xf>
    <xf numFmtId="0" fontId="4" fillId="0" borderId="54" xfId="1" applyFont="1" applyFill="1" applyBorder="1" applyAlignment="1" applyProtection="1">
      <alignment horizontal="center" vertical="center" wrapText="1"/>
    </xf>
    <xf numFmtId="0" fontId="11" fillId="0" borderId="0" xfId="0" applyFont="1" applyAlignment="1">
      <alignment vertical="center" wrapText="1"/>
    </xf>
    <xf numFmtId="0" fontId="4" fillId="0" borderId="23" xfId="0" applyFont="1" applyBorder="1" applyAlignment="1">
      <alignment horizontal="center" vertical="center" wrapText="1"/>
    </xf>
    <xf numFmtId="0" fontId="8" fillId="0" borderId="0" xfId="0" applyFont="1" applyAlignment="1">
      <alignment vertical="center" wrapText="1"/>
    </xf>
    <xf numFmtId="164" fontId="4" fillId="0" borderId="12" xfId="1" applyNumberFormat="1" applyFont="1" applyFill="1" applyBorder="1" applyAlignment="1" applyProtection="1">
      <alignment horizontal="right" vertical="center" wrapText="1"/>
      <protection locked="0"/>
    </xf>
    <xf numFmtId="164" fontId="4" fillId="0" borderId="41" xfId="1" applyNumberFormat="1" applyFont="1" applyFill="1" applyBorder="1" applyAlignment="1" applyProtection="1">
      <alignment horizontal="right" vertical="center" wrapText="1"/>
      <protection locked="0"/>
    </xf>
    <xf numFmtId="164" fontId="4" fillId="0" borderId="19" xfId="1" applyNumberFormat="1" applyFont="1" applyFill="1" applyBorder="1" applyAlignment="1" applyProtection="1">
      <alignment horizontal="right" vertical="center" wrapText="1"/>
      <protection locked="0"/>
    </xf>
    <xf numFmtId="164" fontId="4" fillId="0" borderId="20" xfId="1" applyNumberFormat="1" applyFont="1" applyFill="1" applyBorder="1" applyAlignment="1" applyProtection="1">
      <alignment horizontal="right" vertical="center" wrapText="1"/>
      <protection locked="0"/>
    </xf>
    <xf numFmtId="164" fontId="4" fillId="0" borderId="65" xfId="1" applyNumberFormat="1" applyFont="1" applyFill="1" applyBorder="1" applyAlignment="1" applyProtection="1">
      <alignment horizontal="right" vertical="center" wrapText="1"/>
      <protection locked="0"/>
    </xf>
    <xf numFmtId="164" fontId="5" fillId="2" borderId="48" xfId="1" applyNumberFormat="1" applyFont="1" applyFill="1" applyBorder="1" applyAlignment="1" applyProtection="1">
      <alignment horizontal="right" vertical="center" wrapText="1"/>
    </xf>
    <xf numFmtId="164" fontId="4" fillId="0" borderId="39" xfId="1" applyNumberFormat="1" applyFont="1" applyFill="1" applyBorder="1" applyAlignment="1" applyProtection="1">
      <alignment horizontal="right" vertical="center" wrapText="1"/>
      <protection locked="0"/>
    </xf>
    <xf numFmtId="164" fontId="4" fillId="0" borderId="62" xfId="1" applyNumberFormat="1" applyFont="1" applyFill="1" applyBorder="1" applyAlignment="1" applyProtection="1">
      <alignment vertical="center" wrapText="1"/>
      <protection locked="0"/>
    </xf>
    <xf numFmtId="164" fontId="4" fillId="0" borderId="63" xfId="1" applyNumberFormat="1" applyFont="1" applyFill="1" applyBorder="1" applyAlignment="1" applyProtection="1">
      <alignment vertical="center" wrapText="1"/>
      <protection locked="0"/>
    </xf>
    <xf numFmtId="164" fontId="4" fillId="0" borderId="64" xfId="1" applyNumberFormat="1" applyFont="1" applyFill="1" applyBorder="1" applyAlignment="1" applyProtection="1">
      <alignment vertical="center" wrapText="1"/>
      <protection locked="0"/>
    </xf>
    <xf numFmtId="164" fontId="4" fillId="0" borderId="54" xfId="1" applyNumberFormat="1" applyFont="1" applyFill="1" applyBorder="1" applyAlignment="1" applyProtection="1">
      <alignment vertical="center" wrapText="1"/>
      <protection locked="0"/>
    </xf>
    <xf numFmtId="164" fontId="4" fillId="0" borderId="34" xfId="0" applyNumberFormat="1" applyFont="1" applyFill="1" applyBorder="1" applyAlignment="1">
      <alignment vertical="center"/>
    </xf>
    <xf numFmtId="164" fontId="4" fillId="0" borderId="15" xfId="0" applyNumberFormat="1" applyFont="1" applyFill="1" applyBorder="1" applyAlignment="1">
      <alignment vertical="center"/>
    </xf>
    <xf numFmtId="164" fontId="4" fillId="0" borderId="40" xfId="0" applyNumberFormat="1" applyFont="1" applyFill="1" applyBorder="1" applyAlignment="1">
      <alignment vertical="center"/>
    </xf>
    <xf numFmtId="164" fontId="5" fillId="2" borderId="1" xfId="1" applyNumberFormat="1" applyFont="1" applyFill="1" applyBorder="1" applyAlignment="1" applyProtection="1">
      <alignment horizontal="right" vertical="center"/>
    </xf>
    <xf numFmtId="164" fontId="4" fillId="0" borderId="36" xfId="0" applyNumberFormat="1" applyFont="1" applyFill="1" applyBorder="1" applyAlignment="1">
      <alignment vertical="center"/>
    </xf>
    <xf numFmtId="164" fontId="4" fillId="0" borderId="12" xfId="0" applyNumberFormat="1" applyFont="1" applyFill="1" applyBorder="1" applyAlignment="1">
      <alignment vertical="center"/>
    </xf>
    <xf numFmtId="164" fontId="4" fillId="0" borderId="41" xfId="0" applyNumberFormat="1" applyFont="1" applyFill="1" applyBorder="1" applyAlignment="1">
      <alignment vertical="center"/>
    </xf>
    <xf numFmtId="164" fontId="5" fillId="2" borderId="44" xfId="1" applyNumberFormat="1" applyFont="1" applyFill="1" applyBorder="1" applyAlignment="1" applyProtection="1">
      <alignment horizontal="right" vertical="center"/>
    </xf>
    <xf numFmtId="164" fontId="4" fillId="0" borderId="37" xfId="0" applyNumberFormat="1" applyFont="1" applyFill="1" applyBorder="1" applyAlignment="1">
      <alignment vertical="center"/>
    </xf>
    <xf numFmtId="164" fontId="4" fillId="0" borderId="6" xfId="0" applyNumberFormat="1" applyFont="1" applyFill="1" applyBorder="1" applyAlignment="1">
      <alignment vertical="center"/>
    </xf>
    <xf numFmtId="164" fontId="4" fillId="0" borderId="42" xfId="0" applyNumberFormat="1" applyFont="1" applyFill="1" applyBorder="1" applyAlignment="1">
      <alignment vertical="center"/>
    </xf>
    <xf numFmtId="164" fontId="5" fillId="2" borderId="45" xfId="1" applyNumberFormat="1" applyFont="1" applyFill="1" applyBorder="1" applyAlignment="1" applyProtection="1">
      <alignment horizontal="right" vertical="center"/>
    </xf>
    <xf numFmtId="164" fontId="4" fillId="0" borderId="67" xfId="0" applyNumberFormat="1" applyFont="1" applyFill="1" applyBorder="1" applyAlignment="1">
      <alignment vertical="center"/>
    </xf>
    <xf numFmtId="164" fontId="4" fillId="0" borderId="22" xfId="0" applyNumberFormat="1" applyFont="1" applyFill="1" applyBorder="1" applyAlignment="1">
      <alignment vertical="center"/>
    </xf>
    <xf numFmtId="164" fontId="4" fillId="0" borderId="68" xfId="0" applyNumberFormat="1" applyFont="1" applyFill="1" applyBorder="1" applyAlignment="1">
      <alignment vertical="center"/>
    </xf>
    <xf numFmtId="164" fontId="5" fillId="2" borderId="69" xfId="1" applyNumberFormat="1" applyFont="1" applyFill="1" applyBorder="1" applyAlignment="1" applyProtection="1">
      <alignment horizontal="right" vertical="center"/>
    </xf>
    <xf numFmtId="164" fontId="5" fillId="2" borderId="34" xfId="0" applyNumberFormat="1" applyFont="1" applyFill="1" applyBorder="1" applyAlignment="1">
      <alignment vertical="center"/>
    </xf>
    <xf numFmtId="164" fontId="5" fillId="2" borderId="15" xfId="0" applyNumberFormat="1" applyFont="1" applyFill="1" applyBorder="1" applyAlignment="1">
      <alignment vertical="center"/>
    </xf>
    <xf numFmtId="164" fontId="5" fillId="2" borderId="40" xfId="0" applyNumberFormat="1" applyFont="1" applyFill="1" applyBorder="1" applyAlignment="1">
      <alignment vertical="center"/>
    </xf>
    <xf numFmtId="164" fontId="5" fillId="2" borderId="1" xfId="0" applyNumberFormat="1" applyFont="1" applyFill="1" applyBorder="1" applyAlignment="1">
      <alignment vertical="center"/>
    </xf>
    <xf numFmtId="164" fontId="5" fillId="2" borderId="56" xfId="1" applyNumberFormat="1" applyFont="1" applyFill="1" applyBorder="1" applyAlignment="1" applyProtection="1">
      <alignment vertical="center" wrapText="1"/>
    </xf>
    <xf numFmtId="164" fontId="5" fillId="2" borderId="47" xfId="1" applyNumberFormat="1" applyFont="1" applyFill="1" applyBorder="1" applyAlignment="1" applyProtection="1">
      <alignment vertical="center" wrapText="1"/>
    </xf>
    <xf numFmtId="164" fontId="5" fillId="2" borderId="4" xfId="1" applyNumberFormat="1" applyFont="1" applyFill="1" applyBorder="1" applyAlignment="1" applyProtection="1">
      <alignment vertical="center" wrapText="1"/>
    </xf>
    <xf numFmtId="164" fontId="4" fillId="0" borderId="57" xfId="1" applyNumberFormat="1" applyFont="1" applyFill="1" applyBorder="1" applyAlignment="1" applyProtection="1">
      <alignment vertical="center" wrapText="1"/>
      <protection locked="0"/>
    </xf>
    <xf numFmtId="164" fontId="4" fillId="0" borderId="42" xfId="1" applyNumberFormat="1" applyFont="1" applyFill="1" applyBorder="1" applyAlignment="1" applyProtection="1">
      <alignment vertical="center" wrapText="1"/>
      <protection locked="0"/>
    </xf>
    <xf numFmtId="164" fontId="4" fillId="0" borderId="7" xfId="1" applyNumberFormat="1" applyFont="1" applyFill="1" applyBorder="1" applyAlignment="1" applyProtection="1">
      <alignment vertical="center" wrapText="1"/>
      <protection locked="0"/>
    </xf>
    <xf numFmtId="164" fontId="5" fillId="2" borderId="42" xfId="1" applyNumberFormat="1" applyFont="1" applyFill="1" applyBorder="1" applyAlignment="1" applyProtection="1">
      <alignment vertical="center" wrapText="1"/>
    </xf>
    <xf numFmtId="164" fontId="5" fillId="2" borderId="7" xfId="1" applyNumberFormat="1" applyFont="1" applyFill="1" applyBorder="1" applyAlignment="1" applyProtection="1">
      <alignment vertical="center" wrapText="1"/>
    </xf>
    <xf numFmtId="164" fontId="5" fillId="2" borderId="40" xfId="1" applyNumberFormat="1" applyFont="1" applyFill="1" applyBorder="1" applyAlignment="1" applyProtection="1">
      <alignment vertical="center" wrapText="1"/>
    </xf>
    <xf numFmtId="164" fontId="5" fillId="2" borderId="16" xfId="1" applyNumberFormat="1" applyFont="1" applyFill="1" applyBorder="1" applyAlignment="1" applyProtection="1">
      <alignment vertical="center" wrapText="1"/>
    </xf>
    <xf numFmtId="164" fontId="5" fillId="0" borderId="49" xfId="1" applyNumberFormat="1" applyFont="1" applyFill="1" applyBorder="1" applyAlignment="1" applyProtection="1">
      <alignment vertical="center"/>
    </xf>
    <xf numFmtId="164" fontId="5" fillId="2" borderId="1" xfId="1" applyNumberFormat="1" applyFont="1" applyFill="1" applyBorder="1" applyAlignment="1" applyProtection="1">
      <alignment vertical="center"/>
    </xf>
    <xf numFmtId="164" fontId="5" fillId="2" borderId="14" xfId="1" applyNumberFormat="1" applyFont="1" applyFill="1" applyBorder="1" applyAlignment="1" applyProtection="1">
      <alignment horizontal="right" vertical="center" wrapText="1"/>
    </xf>
    <xf numFmtId="164" fontId="5" fillId="2" borderId="15" xfId="1" applyNumberFormat="1" applyFont="1" applyFill="1" applyBorder="1" applyAlignment="1" applyProtection="1">
      <alignment horizontal="right" vertical="center" wrapText="1"/>
    </xf>
    <xf numFmtId="0" fontId="4" fillId="0" borderId="5" xfId="1" applyFont="1" applyFill="1" applyBorder="1" applyAlignment="1" applyProtection="1">
      <alignment horizontal="left" vertical="center" wrapText="1"/>
    </xf>
    <xf numFmtId="0" fontId="13" fillId="0" borderId="11" xfId="1" applyFont="1" applyFill="1" applyBorder="1" applyAlignment="1" applyProtection="1">
      <alignment horizontal="left" vertical="center" wrapText="1"/>
    </xf>
    <xf numFmtId="0" fontId="13" fillId="0" borderId="5" xfId="1" applyFont="1" applyFill="1" applyBorder="1" applyAlignment="1" applyProtection="1">
      <alignment horizontal="left" vertical="center" wrapText="1"/>
    </xf>
    <xf numFmtId="0" fontId="14" fillId="0" borderId="0" xfId="0" applyFont="1" applyAlignment="1">
      <alignment horizontal="left" vertical="center"/>
    </xf>
    <xf numFmtId="0" fontId="3" fillId="0" borderId="49" xfId="1" applyFont="1" applyFill="1" applyBorder="1" applyAlignment="1" applyProtection="1">
      <alignment horizontal="center" vertical="center" wrapText="1"/>
    </xf>
    <xf numFmtId="0" fontId="3" fillId="0" borderId="46" xfId="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4" fillId="0" borderId="49" xfId="1" applyFont="1" applyFill="1" applyBorder="1" applyAlignment="1" applyProtection="1">
      <alignment horizontal="center" vertical="center" wrapText="1"/>
    </xf>
    <xf numFmtId="0" fontId="4" fillId="0" borderId="46" xfId="1" applyFont="1" applyFill="1" applyBorder="1" applyAlignment="1" applyProtection="1">
      <alignment horizontal="center" vertical="center" wrapText="1"/>
    </xf>
    <xf numFmtId="0" fontId="4" fillId="0" borderId="33" xfId="1" applyFont="1" applyFill="1" applyBorder="1" applyAlignment="1" applyProtection="1">
      <alignment horizontal="center" vertical="center" wrapText="1"/>
    </xf>
    <xf numFmtId="0" fontId="4" fillId="0" borderId="47" xfId="1" applyFont="1" applyFill="1" applyBorder="1" applyAlignment="1" applyProtection="1">
      <alignment horizontal="center" vertical="center" wrapText="1"/>
    </xf>
    <xf numFmtId="0" fontId="3" fillId="2" borderId="49" xfId="1" applyFont="1" applyFill="1" applyBorder="1" applyAlignment="1" applyProtection="1">
      <alignment horizontal="center" vertical="center" wrapText="1"/>
    </xf>
    <xf numFmtId="0" fontId="3" fillId="2" borderId="46"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3" fillId="2" borderId="19" xfId="1" applyFont="1" applyFill="1" applyBorder="1" applyAlignment="1" applyProtection="1">
      <alignment horizontal="center" vertical="center" wrapText="1"/>
    </xf>
    <xf numFmtId="0" fontId="3" fillId="2" borderId="20" xfId="1" applyFont="1" applyFill="1" applyBorder="1" applyAlignment="1" applyProtection="1">
      <alignment horizontal="center" vertical="center" wrapText="1"/>
    </xf>
    <xf numFmtId="0" fontId="3" fillId="2" borderId="17" xfId="1" applyFont="1" applyFill="1" applyBorder="1" applyAlignment="1" applyProtection="1">
      <alignment horizontal="center" vertical="center" wrapText="1"/>
    </xf>
    <xf numFmtId="0" fontId="3" fillId="2" borderId="14" xfId="1" applyFont="1" applyFill="1" applyBorder="1" applyAlignment="1" applyProtection="1">
      <alignment horizontal="center" vertical="center" wrapText="1"/>
    </xf>
    <xf numFmtId="0" fontId="3" fillId="2" borderId="15" xfId="1" applyFont="1" applyFill="1" applyBorder="1" applyAlignment="1" applyProtection="1">
      <alignment horizontal="center" vertical="center" wrapText="1"/>
    </xf>
    <xf numFmtId="0" fontId="3" fillId="2" borderId="16" xfId="1" applyFont="1" applyFill="1" applyBorder="1" applyAlignment="1" applyProtection="1">
      <alignment horizontal="center" vertical="center" wrapText="1"/>
    </xf>
    <xf numFmtId="1" fontId="3" fillId="0" borderId="23" xfId="1" applyNumberFormat="1" applyFont="1" applyFill="1" applyBorder="1" applyAlignment="1" applyProtection="1">
      <alignment horizontal="left" vertical="center" wrapText="1"/>
    </xf>
    <xf numFmtId="1" fontId="3" fillId="0" borderId="24" xfId="1" applyNumberFormat="1" applyFont="1" applyFill="1" applyBorder="1" applyAlignment="1" applyProtection="1">
      <alignment horizontal="left" vertical="center" wrapText="1"/>
    </xf>
    <xf numFmtId="1" fontId="3" fillId="0" borderId="25" xfId="1" applyNumberFormat="1" applyFont="1" applyFill="1" applyBorder="1" applyAlignment="1" applyProtection="1">
      <alignment horizontal="left" vertical="center" wrapText="1"/>
    </xf>
    <xf numFmtId="1" fontId="3" fillId="0" borderId="26" xfId="1" applyNumberFormat="1" applyFont="1" applyFill="1" applyBorder="1" applyAlignment="1" applyProtection="1">
      <alignment horizontal="left" vertical="center" wrapText="1"/>
    </xf>
    <xf numFmtId="1" fontId="3" fillId="0" borderId="0" xfId="1" applyNumberFormat="1" applyFont="1" applyFill="1" applyBorder="1" applyAlignment="1" applyProtection="1">
      <alignment horizontal="left" vertical="center" wrapText="1"/>
    </xf>
    <xf numFmtId="1" fontId="3" fillId="0" borderId="27" xfId="1" applyNumberFormat="1" applyFont="1" applyFill="1" applyBorder="1" applyAlignment="1" applyProtection="1">
      <alignment horizontal="left"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56"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10" xfId="1" applyFont="1" applyFill="1" applyBorder="1" applyAlignment="1" applyProtection="1">
      <alignment horizontal="center" vertical="center" wrapText="1"/>
    </xf>
    <xf numFmtId="1" fontId="6" fillId="0" borderId="42" xfId="2" applyNumberFormat="1" applyFont="1" applyFill="1" applyBorder="1" applyAlignment="1">
      <alignment horizontal="left" vertical="center" wrapText="1"/>
    </xf>
    <xf numFmtId="1" fontId="6" fillId="0" borderId="57" xfId="2" applyNumberFormat="1" applyFont="1" applyFill="1" applyBorder="1" applyAlignment="1">
      <alignment horizontal="left" vertical="center" wrapText="1"/>
    </xf>
    <xf numFmtId="1" fontId="6" fillId="0" borderId="60" xfId="2" applyNumberFormat="1" applyFont="1" applyFill="1" applyBorder="1" applyAlignment="1">
      <alignment horizontal="left" vertical="center" wrapText="1"/>
    </xf>
    <xf numFmtId="0" fontId="6" fillId="0" borderId="50" xfId="2" applyFont="1" applyFill="1" applyBorder="1" applyAlignment="1">
      <alignment horizontal="center" vertical="center" wrapText="1"/>
    </xf>
    <xf numFmtId="0" fontId="6" fillId="0" borderId="58" xfId="2" applyFont="1" applyFill="1" applyBorder="1" applyAlignment="1">
      <alignment horizontal="center" vertical="center" wrapText="1"/>
    </xf>
    <xf numFmtId="0" fontId="6" fillId="0" borderId="61" xfId="2"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7" fillId="2" borderId="38" xfId="2" applyFont="1" applyFill="1" applyBorder="1" applyAlignment="1">
      <alignment horizontal="center" vertical="center" wrapText="1"/>
    </xf>
    <xf numFmtId="0" fontId="4" fillId="0" borderId="40"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1" fontId="6" fillId="0" borderId="47" xfId="2" applyNumberFormat="1" applyFont="1" applyFill="1" applyBorder="1" applyAlignment="1">
      <alignment horizontal="left" vertical="center" wrapText="1"/>
    </xf>
    <xf numFmtId="1" fontId="6" fillId="0" borderId="56" xfId="2" applyNumberFormat="1" applyFont="1" applyFill="1" applyBorder="1" applyAlignment="1">
      <alignment horizontal="left" vertical="center" wrapText="1"/>
    </xf>
    <xf numFmtId="1" fontId="6" fillId="0" borderId="55" xfId="2" applyNumberFormat="1" applyFont="1" applyFill="1" applyBorder="1" applyAlignment="1">
      <alignment horizontal="left" vertical="center" wrapText="1"/>
    </xf>
    <xf numFmtId="0" fontId="9" fillId="3" borderId="14"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6" xfId="1" applyFont="1" applyFill="1" applyBorder="1" applyAlignment="1" applyProtection="1">
      <alignment horizontal="left" vertical="center" wrapText="1"/>
    </xf>
    <xf numFmtId="0" fontId="9" fillId="3" borderId="29" xfId="1" applyFont="1" applyFill="1" applyBorder="1" applyAlignment="1" applyProtection="1">
      <alignment horizontal="left" vertical="center" wrapText="1"/>
    </xf>
    <xf numFmtId="0" fontId="9" fillId="3" borderId="30" xfId="1" applyFont="1" applyFill="1" applyBorder="1" applyAlignment="1" applyProtection="1">
      <alignment horizontal="left" vertical="center" wrapText="1"/>
    </xf>
    <xf numFmtId="0" fontId="9" fillId="3" borderId="38" xfId="1" applyFont="1" applyFill="1" applyBorder="1" applyAlignment="1" applyProtection="1">
      <alignment horizontal="left" vertical="center" wrapText="1"/>
    </xf>
    <xf numFmtId="0" fontId="9" fillId="3" borderId="21" xfId="1" applyFont="1" applyFill="1" applyBorder="1" applyAlignment="1" applyProtection="1">
      <alignment horizontal="left" vertical="center" wrapText="1"/>
    </xf>
    <xf numFmtId="0" fontId="9" fillId="3" borderId="22" xfId="1" applyFont="1" applyFill="1" applyBorder="1" applyAlignment="1" applyProtection="1">
      <alignment horizontal="left" vertical="center" wrapText="1"/>
    </xf>
    <xf numFmtId="0" fontId="9" fillId="3" borderId="18" xfId="1" applyFont="1" applyFill="1" applyBorder="1" applyAlignment="1" applyProtection="1">
      <alignment horizontal="left" vertical="center" wrapText="1"/>
    </xf>
    <xf numFmtId="0" fontId="9" fillId="3" borderId="29" xfId="1" applyFont="1" applyFill="1" applyBorder="1" applyAlignment="1">
      <alignment horizontal="left" vertical="center" wrapText="1"/>
    </xf>
    <xf numFmtId="0" fontId="9" fillId="3" borderId="30" xfId="1" applyFont="1" applyFill="1" applyBorder="1" applyAlignment="1">
      <alignment horizontal="left" vertical="center" wrapText="1"/>
    </xf>
    <xf numFmtId="0" fontId="9" fillId="3" borderId="38" xfId="1" applyFont="1" applyFill="1" applyBorder="1" applyAlignment="1">
      <alignment horizontal="left" vertical="center" wrapText="1"/>
    </xf>
    <xf numFmtId="0" fontId="9" fillId="3" borderId="29"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38" xfId="0" applyFont="1" applyFill="1" applyBorder="1" applyAlignment="1">
      <alignment horizontal="left" vertical="center" wrapText="1"/>
    </xf>
    <xf numFmtId="0" fontId="4" fillId="0" borderId="23" xfId="0" applyFont="1" applyBorder="1" applyAlignment="1">
      <alignment horizontal="left" wrapText="1"/>
    </xf>
    <xf numFmtId="0" fontId="4" fillId="0" borderId="24" xfId="0" applyFont="1" applyBorder="1" applyAlignment="1">
      <alignment horizontal="left" wrapText="1"/>
    </xf>
    <xf numFmtId="0" fontId="4" fillId="0" borderId="28" xfId="0" applyFont="1" applyBorder="1" applyAlignment="1">
      <alignment horizontal="left" wrapText="1"/>
    </xf>
    <xf numFmtId="0" fontId="4" fillId="0" borderId="66" xfId="0" applyFont="1" applyBorder="1" applyAlignment="1">
      <alignment horizontal="left" wrapText="1"/>
    </xf>
    <xf numFmtId="0" fontId="4" fillId="0" borderId="55" xfId="0" applyFont="1" applyBorder="1" applyAlignment="1">
      <alignment horizontal="right" vertical="top"/>
    </xf>
    <xf numFmtId="0" fontId="4" fillId="0" borderId="61" xfId="0" applyFont="1" applyBorder="1" applyAlignment="1">
      <alignment horizontal="right" vertical="top"/>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8" xfId="0" applyFont="1" applyBorder="1" applyAlignment="1">
      <alignment horizontal="center" vertical="center" wrapText="1"/>
    </xf>
    <xf numFmtId="0" fontId="3" fillId="2" borderId="29" xfId="1" applyFont="1" applyFill="1" applyBorder="1" applyAlignment="1" applyProtection="1">
      <alignment horizontal="center" vertical="center"/>
    </xf>
    <xf numFmtId="0" fontId="3" fillId="2" borderId="30" xfId="1" applyFont="1" applyFill="1" applyBorder="1" applyAlignment="1" applyProtection="1">
      <alignment horizontal="center" vertical="center"/>
    </xf>
    <xf numFmtId="0" fontId="3" fillId="2" borderId="38" xfId="1" applyFont="1" applyFill="1" applyBorder="1" applyAlignment="1" applyProtection="1">
      <alignment horizontal="center" vertical="center"/>
    </xf>
    <xf numFmtId="0" fontId="4" fillId="0" borderId="47" xfId="0" applyFont="1" applyBorder="1" applyAlignment="1">
      <alignment horizontal="center" vertical="center" wrapText="1"/>
    </xf>
    <xf numFmtId="0" fontId="4" fillId="0" borderId="43" xfId="0" applyFont="1" applyBorder="1" applyAlignment="1">
      <alignment horizontal="center" vertical="center" wrapText="1"/>
    </xf>
    <xf numFmtId="0" fontId="3" fillId="2" borderId="49" xfId="0" applyFont="1" applyFill="1" applyBorder="1" applyAlignment="1">
      <alignment horizontal="center" vertical="center"/>
    </xf>
    <xf numFmtId="0" fontId="3" fillId="2" borderId="46"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55" xfId="1" applyFont="1" applyFill="1" applyBorder="1" applyAlignment="1" applyProtection="1">
      <alignment horizontal="center" vertical="center" wrapText="1"/>
    </xf>
    <xf numFmtId="1" fontId="4" fillId="0" borderId="26" xfId="1" applyNumberFormat="1" applyFont="1" applyFill="1" applyBorder="1" applyAlignment="1" applyProtection="1">
      <alignment horizontal="center" vertical="center"/>
    </xf>
    <xf numFmtId="1" fontId="4" fillId="0" borderId="27" xfId="1" applyNumberFormat="1" applyFont="1" applyFill="1" applyBorder="1" applyAlignment="1" applyProtection="1">
      <alignment horizontal="center" vertical="center"/>
    </xf>
    <xf numFmtId="1" fontId="4" fillId="0" borderId="28" xfId="1" applyNumberFormat="1" applyFont="1" applyFill="1" applyBorder="1" applyAlignment="1" applyProtection="1">
      <alignment horizontal="center" vertical="center"/>
    </xf>
    <xf numFmtId="1" fontId="4" fillId="0" borderId="31" xfId="1" applyNumberFormat="1" applyFont="1" applyFill="1" applyBorder="1" applyAlignment="1" applyProtection="1">
      <alignment horizontal="center" vertical="center"/>
    </xf>
    <xf numFmtId="0" fontId="4" fillId="0" borderId="29" xfId="1" applyFont="1" applyFill="1" applyBorder="1" applyAlignment="1" applyProtection="1">
      <alignment horizontal="left" vertical="center"/>
    </xf>
    <xf numFmtId="0" fontId="4" fillId="0" borderId="30" xfId="1" applyFont="1" applyFill="1" applyBorder="1" applyAlignment="1" applyProtection="1">
      <alignment horizontal="left" vertical="center"/>
    </xf>
    <xf numFmtId="0" fontId="4" fillId="0" borderId="38" xfId="1" applyFont="1" applyFill="1" applyBorder="1" applyAlignment="1" applyProtection="1">
      <alignment horizontal="left" vertical="center"/>
    </xf>
    <xf numFmtId="0" fontId="3" fillId="2" borderId="29" xfId="1" applyFont="1" applyFill="1" applyBorder="1" applyAlignment="1" applyProtection="1">
      <alignment horizontal="left" vertical="center"/>
    </xf>
    <xf numFmtId="0" fontId="3" fillId="2" borderId="30" xfId="1" applyFont="1" applyFill="1" applyBorder="1" applyAlignment="1" applyProtection="1">
      <alignment horizontal="left" vertical="center"/>
    </xf>
    <xf numFmtId="0" fontId="3" fillId="2" borderId="38" xfId="1" applyFont="1" applyFill="1" applyBorder="1" applyAlignment="1" applyProtection="1">
      <alignment horizontal="left" vertical="center"/>
    </xf>
  </cellXfs>
  <cellStyles count="84">
    <cellStyle name="Normal" xfId="0" builtinId="0"/>
    <cellStyle name="Normal 10" xfId="40"/>
    <cellStyle name="Normal 11" xfId="66"/>
    <cellStyle name="Normal 12" xfId="71"/>
    <cellStyle name="Normal 13" xfId="9"/>
    <cellStyle name="Normal 14" xfId="15"/>
    <cellStyle name="Normal 15" xfId="19"/>
    <cellStyle name="Normal 16" xfId="23"/>
    <cellStyle name="Normal 17" xfId="28"/>
    <cellStyle name="Normal 18" xfId="36"/>
    <cellStyle name="Normal 19" xfId="41"/>
    <cellStyle name="Normal 2" xfId="1"/>
    <cellStyle name="Normal 20" xfId="45"/>
    <cellStyle name="Normal 21" xfId="49"/>
    <cellStyle name="Normal 22" xfId="53"/>
    <cellStyle name="Normal 23" xfId="67"/>
    <cellStyle name="Normal 24" xfId="72"/>
    <cellStyle name="Normal 25" xfId="76"/>
    <cellStyle name="Normal 26" xfId="80"/>
    <cellStyle name="Normal 27" xfId="4"/>
    <cellStyle name="Normal 28" xfId="10"/>
    <cellStyle name="Normal 29" xfId="13"/>
    <cellStyle name="Normal 3" xfId="3"/>
    <cellStyle name="Normal 30" xfId="17"/>
    <cellStyle name="Normal 31" xfId="25"/>
    <cellStyle name="Normal 32" xfId="30"/>
    <cellStyle name="Normal 33" xfId="34"/>
    <cellStyle name="Normal 34" xfId="38"/>
    <cellStyle name="Normal 35" xfId="43"/>
    <cellStyle name="Normal 36" xfId="47"/>
    <cellStyle name="Normal 37" xfId="51"/>
    <cellStyle name="Normal 38" xfId="55"/>
    <cellStyle name="Normal 39" xfId="58"/>
    <cellStyle name="Normal 4" xfId="22"/>
    <cellStyle name="Normal 40" xfId="61"/>
    <cellStyle name="Normal 41" xfId="64"/>
    <cellStyle name="Normal 42" xfId="69"/>
    <cellStyle name="Normal 43" xfId="74"/>
    <cellStyle name="Normal 44" xfId="78"/>
    <cellStyle name="Normal 45" xfId="82"/>
    <cellStyle name="Normal 46" xfId="6"/>
    <cellStyle name="Normal 47" xfId="11"/>
    <cellStyle name="Normal 48" xfId="14"/>
    <cellStyle name="Normal 49" xfId="18"/>
    <cellStyle name="Normal 5" xfId="27"/>
    <cellStyle name="Normal 50" xfId="21"/>
    <cellStyle name="Normal 51" xfId="26"/>
    <cellStyle name="Normal 52" xfId="31"/>
    <cellStyle name="Normal 53" xfId="35"/>
    <cellStyle name="Normal 54" xfId="39"/>
    <cellStyle name="Normal 55" xfId="44"/>
    <cellStyle name="Normal 56" xfId="48"/>
    <cellStyle name="Normal 57" xfId="52"/>
    <cellStyle name="Normal 58" xfId="56"/>
    <cellStyle name="Normal 59" xfId="59"/>
    <cellStyle name="Normal 6" xfId="32"/>
    <cellStyle name="Normal 60" xfId="62"/>
    <cellStyle name="Normal 61" xfId="65"/>
    <cellStyle name="Normal 62" xfId="70"/>
    <cellStyle name="Normal 63" xfId="75"/>
    <cellStyle name="Normal 64" xfId="79"/>
    <cellStyle name="Normal 65" xfId="83"/>
    <cellStyle name="Normal 66" xfId="7"/>
    <cellStyle name="Normal 67" xfId="8"/>
    <cellStyle name="Normal 68" xfId="12"/>
    <cellStyle name="Normal 69" xfId="16"/>
    <cellStyle name="Normal 70" xfId="20"/>
    <cellStyle name="Normal 71" xfId="24"/>
    <cellStyle name="Normal 72" xfId="29"/>
    <cellStyle name="Normal 73" xfId="33"/>
    <cellStyle name="Normal 74" xfId="37"/>
    <cellStyle name="Normal 75" xfId="42"/>
    <cellStyle name="Normal 76" xfId="46"/>
    <cellStyle name="Normal 77" xfId="50"/>
    <cellStyle name="Normal 78" xfId="54"/>
    <cellStyle name="Normal 79" xfId="57"/>
    <cellStyle name="Normal 80" xfId="60"/>
    <cellStyle name="Normal 81" xfId="63"/>
    <cellStyle name="Normal 82" xfId="68"/>
    <cellStyle name="Normal 83" xfId="73"/>
    <cellStyle name="Normal 84" xfId="77"/>
    <cellStyle name="Normal 85" xfId="81"/>
    <cellStyle name="Normal 86" xfId="5"/>
    <cellStyle name="Normal_NAF rev. 2 libcourt 65 et 40" xfId="2"/>
  </cellStyles>
  <dxfs count="0"/>
  <tableStyles count="0" defaultTableStyle="TableStyleMedium2" defaultPivotStyle="PivotStyleLight16"/>
  <colors>
    <mruColors>
      <color rgb="FF361D00"/>
      <color rgb="FF215A00"/>
      <color rgb="FF0F4172"/>
      <color rgb="FFCC6B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E6"/>
  <sheetViews>
    <sheetView tabSelected="1" zoomScaleNormal="100" workbookViewId="0">
      <selection activeCell="D18" sqref="D18"/>
    </sheetView>
  </sheetViews>
  <sheetFormatPr baseColWidth="10" defaultRowHeight="13.5" x14ac:dyDescent="0.25"/>
  <cols>
    <col min="1" max="1" width="35.7109375" style="1" customWidth="1"/>
    <col min="2" max="11" width="15.7109375" style="1" customWidth="1"/>
    <col min="12" max="16384" width="11.42578125" style="1"/>
  </cols>
  <sheetData>
    <row r="1" spans="1:5" ht="30.75" customHeight="1" thickBot="1" x14ac:dyDescent="0.3">
      <c r="A1" s="173" t="s">
        <v>173</v>
      </c>
      <c r="B1" s="174"/>
      <c r="C1" s="174"/>
      <c r="D1" s="174"/>
      <c r="E1" s="175"/>
    </row>
    <row r="2" spans="1:5" x14ac:dyDescent="0.25">
      <c r="A2" s="122"/>
      <c r="B2" s="2" t="s">
        <v>0</v>
      </c>
      <c r="C2" s="3"/>
      <c r="D2" s="4"/>
      <c r="E2" s="122" t="s">
        <v>1</v>
      </c>
    </row>
    <row r="3" spans="1:5" ht="77.25" customHeight="1" thickBot="1" x14ac:dyDescent="0.3">
      <c r="A3" s="123"/>
      <c r="B3" s="5" t="s">
        <v>2</v>
      </c>
      <c r="C3" s="30" t="s">
        <v>3</v>
      </c>
      <c r="D3" s="6" t="s">
        <v>4</v>
      </c>
      <c r="E3" s="123"/>
    </row>
    <row r="4" spans="1:5" ht="14.25" thickBot="1" x14ac:dyDescent="0.3">
      <c r="A4" s="69" t="s">
        <v>156</v>
      </c>
      <c r="B4" s="80">
        <v>377</v>
      </c>
      <c r="C4" s="81">
        <v>327</v>
      </c>
      <c r="D4" s="82">
        <v>292</v>
      </c>
      <c r="E4" s="83">
        <v>402</v>
      </c>
    </row>
    <row r="6" spans="1:5" x14ac:dyDescent="0.25">
      <c r="A6" s="121" t="s">
        <v>174</v>
      </c>
    </row>
  </sheetData>
  <mergeCells count="3">
    <mergeCell ref="A1:E1"/>
    <mergeCell ref="A2:A3"/>
    <mergeCell ref="E2:E3"/>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D24"/>
  <sheetViews>
    <sheetView zoomScaleNormal="100" workbookViewId="0">
      <selection activeCell="B20" sqref="B20"/>
    </sheetView>
  </sheetViews>
  <sheetFormatPr baseColWidth="10" defaultRowHeight="13.5" x14ac:dyDescent="0.25"/>
  <cols>
    <col min="1" max="1" width="59.7109375" style="1" customWidth="1"/>
    <col min="2" max="11" width="15.7109375" style="1" customWidth="1"/>
    <col min="12" max="16384" width="11.42578125" style="1"/>
  </cols>
  <sheetData>
    <row r="1" spans="1:4" ht="14.25" thickBot="1" x14ac:dyDescent="0.3">
      <c r="A1" s="176" t="s">
        <v>166</v>
      </c>
      <c r="B1" s="177"/>
      <c r="C1" s="177"/>
      <c r="D1" s="178"/>
    </row>
    <row r="2" spans="1:4" ht="108.75" customHeight="1" thickBot="1" x14ac:dyDescent="0.3">
      <c r="A2" s="13" t="s">
        <v>55</v>
      </c>
      <c r="B2" s="7" t="s">
        <v>167</v>
      </c>
      <c r="C2" s="7" t="s">
        <v>143</v>
      </c>
      <c r="D2" s="7" t="s">
        <v>168</v>
      </c>
    </row>
    <row r="3" spans="1:4" ht="13.5" customHeight="1" x14ac:dyDescent="0.25">
      <c r="A3" s="119" t="s">
        <v>151</v>
      </c>
      <c r="B3" s="65">
        <v>16</v>
      </c>
      <c r="C3" s="65">
        <v>23157.120000000003</v>
      </c>
      <c r="D3" s="65">
        <v>336</v>
      </c>
    </row>
    <row r="4" spans="1:4" ht="13.5" customHeight="1" x14ac:dyDescent="0.25">
      <c r="A4" s="120" t="s">
        <v>152</v>
      </c>
      <c r="B4" s="66">
        <v>23</v>
      </c>
      <c r="C4" s="66">
        <v>35390</v>
      </c>
      <c r="D4" s="66">
        <v>539</v>
      </c>
    </row>
    <row r="5" spans="1:4" ht="13.5" customHeight="1" x14ac:dyDescent="0.25">
      <c r="A5" s="118" t="s">
        <v>68</v>
      </c>
      <c r="B5" s="66">
        <v>37</v>
      </c>
      <c r="C5" s="66">
        <v>48121.06</v>
      </c>
      <c r="D5" s="66">
        <v>772</v>
      </c>
    </row>
    <row r="6" spans="1:4" ht="13.5" customHeight="1" x14ac:dyDescent="0.25">
      <c r="A6" s="118" t="s">
        <v>69</v>
      </c>
      <c r="B6" s="66">
        <v>8</v>
      </c>
      <c r="C6" s="66">
        <v>10158.82</v>
      </c>
      <c r="D6" s="66">
        <v>147</v>
      </c>
    </row>
    <row r="7" spans="1:4" ht="13.5" customHeight="1" x14ac:dyDescent="0.25">
      <c r="A7" s="120" t="s">
        <v>153</v>
      </c>
      <c r="B7" s="66">
        <v>37</v>
      </c>
      <c r="C7" s="66">
        <v>52953.4</v>
      </c>
      <c r="D7" s="66">
        <v>790</v>
      </c>
    </row>
    <row r="8" spans="1:4" ht="13.5" customHeight="1" x14ac:dyDescent="0.25">
      <c r="A8" s="120" t="s">
        <v>154</v>
      </c>
      <c r="B8" s="66">
        <v>18</v>
      </c>
      <c r="C8" s="66">
        <v>28773.34</v>
      </c>
      <c r="D8" s="66">
        <v>430</v>
      </c>
    </row>
    <row r="9" spans="1:4" ht="13.5" customHeight="1" x14ac:dyDescent="0.25">
      <c r="A9" s="120" t="s">
        <v>155</v>
      </c>
      <c r="B9" s="66">
        <v>7</v>
      </c>
      <c r="C9" s="66">
        <v>7742</v>
      </c>
      <c r="D9" s="66">
        <v>104</v>
      </c>
    </row>
    <row r="10" spans="1:4" x14ac:dyDescent="0.25">
      <c r="A10" s="118" t="s">
        <v>56</v>
      </c>
      <c r="B10" s="66">
        <v>29</v>
      </c>
      <c r="C10" s="66">
        <v>38815.9</v>
      </c>
      <c r="D10" s="66">
        <v>485</v>
      </c>
    </row>
    <row r="11" spans="1:4" x14ac:dyDescent="0.25">
      <c r="A11" s="118" t="s">
        <v>150</v>
      </c>
      <c r="B11" s="66">
        <v>3</v>
      </c>
      <c r="C11" s="66">
        <v>3527.7200000000003</v>
      </c>
      <c r="D11" s="66">
        <v>48</v>
      </c>
    </row>
    <row r="12" spans="1:4" x14ac:dyDescent="0.25">
      <c r="A12" s="118" t="s">
        <v>57</v>
      </c>
      <c r="B12" s="66">
        <v>2</v>
      </c>
      <c r="C12" s="66">
        <v>2220</v>
      </c>
      <c r="D12" s="66">
        <v>40</v>
      </c>
    </row>
    <row r="13" spans="1:4" x14ac:dyDescent="0.25">
      <c r="A13" s="118" t="s">
        <v>70</v>
      </c>
      <c r="B13" s="66">
        <v>59</v>
      </c>
      <c r="C13" s="66">
        <v>89813.01999999999</v>
      </c>
      <c r="D13" s="66">
        <v>1100</v>
      </c>
    </row>
    <row r="14" spans="1:4" x14ac:dyDescent="0.25">
      <c r="A14" s="118" t="s">
        <v>58</v>
      </c>
      <c r="B14" s="66">
        <v>17</v>
      </c>
      <c r="C14" s="66">
        <v>26074.92</v>
      </c>
      <c r="D14" s="66">
        <v>377</v>
      </c>
    </row>
    <row r="15" spans="1:4" ht="13.5" customHeight="1" x14ac:dyDescent="0.25">
      <c r="A15" s="118" t="s">
        <v>71</v>
      </c>
      <c r="B15" s="66">
        <v>25</v>
      </c>
      <c r="C15" s="66">
        <v>25762.059999999998</v>
      </c>
      <c r="D15" s="66">
        <v>479</v>
      </c>
    </row>
    <row r="16" spans="1:4" x14ac:dyDescent="0.25">
      <c r="A16" s="118" t="s">
        <v>59</v>
      </c>
      <c r="B16" s="66">
        <v>6</v>
      </c>
      <c r="C16" s="66">
        <v>9824</v>
      </c>
      <c r="D16" s="66">
        <v>141</v>
      </c>
    </row>
    <row r="17" spans="1:4" x14ac:dyDescent="0.25">
      <c r="A17" s="118" t="s">
        <v>60</v>
      </c>
      <c r="B17" s="66">
        <v>0</v>
      </c>
      <c r="C17" s="66">
        <v>0</v>
      </c>
      <c r="D17" s="66">
        <v>0</v>
      </c>
    </row>
    <row r="18" spans="1:4" x14ac:dyDescent="0.25">
      <c r="A18" s="118" t="s">
        <v>61</v>
      </c>
      <c r="B18" s="66">
        <v>3</v>
      </c>
      <c r="C18" s="66">
        <v>5246</v>
      </c>
      <c r="D18" s="66">
        <v>69</v>
      </c>
    </row>
    <row r="19" spans="1:4" x14ac:dyDescent="0.25">
      <c r="A19" s="118" t="s">
        <v>72</v>
      </c>
      <c r="B19" s="66">
        <v>0</v>
      </c>
      <c r="C19" s="66">
        <v>0</v>
      </c>
      <c r="D19" s="66">
        <v>0</v>
      </c>
    </row>
    <row r="20" spans="1:4" x14ac:dyDescent="0.25">
      <c r="A20" s="118" t="s">
        <v>62</v>
      </c>
      <c r="B20" s="66">
        <v>2</v>
      </c>
      <c r="C20" s="66">
        <v>3340</v>
      </c>
      <c r="D20" s="66">
        <v>27</v>
      </c>
    </row>
    <row r="21" spans="1:4" ht="14.25" thickBot="1" x14ac:dyDescent="0.3">
      <c r="A21" s="118" t="s">
        <v>10</v>
      </c>
      <c r="B21" s="66">
        <v>0</v>
      </c>
      <c r="C21" s="66">
        <v>0</v>
      </c>
      <c r="D21" s="66">
        <v>0</v>
      </c>
    </row>
    <row r="22" spans="1:4" ht="14.25" thickBot="1" x14ac:dyDescent="0.3">
      <c r="A22" s="33" t="s">
        <v>11</v>
      </c>
      <c r="B22" s="44">
        <f>SUM(B3:B21)</f>
        <v>292</v>
      </c>
      <c r="C22" s="44">
        <f>SUM(C3:C21)</f>
        <v>410919.36</v>
      </c>
      <c r="D22" s="44">
        <f>SUM(D3:D21)</f>
        <v>5884</v>
      </c>
    </row>
    <row r="24" spans="1:4" x14ac:dyDescent="0.25">
      <c r="A24" s="121" t="s">
        <v>174</v>
      </c>
    </row>
  </sheetData>
  <mergeCells count="1">
    <mergeCell ref="A1:D1"/>
  </mergeCells>
  <printOptions horizontalCentered="1" verticalCentered="1"/>
  <pageMargins left="0.39370078740157483" right="0.39370078740157483" top="0.39370078740157483" bottom="0.39370078740157483" header="0.39370078740157483" footer="0.39370078740157483"/>
  <pageSetup paperSize="9" orientation="landscape" r:id="rId1"/>
  <rowBreaks count="1" manualBreakCount="1">
    <brk id="2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J27"/>
  <sheetViews>
    <sheetView zoomScaleNormal="100" workbookViewId="0">
      <selection activeCell="B21" sqref="B21:F21"/>
    </sheetView>
  </sheetViews>
  <sheetFormatPr baseColWidth="10" defaultRowHeight="13.5" x14ac:dyDescent="0.25"/>
  <cols>
    <col min="1" max="1" width="15.7109375" style="1" customWidth="1"/>
    <col min="2" max="6" width="26.7109375" style="1" customWidth="1"/>
    <col min="7" max="12" width="15.7109375" style="1" customWidth="1"/>
    <col min="13" max="16384" width="11.42578125" style="1"/>
  </cols>
  <sheetData>
    <row r="1" spans="1:10" ht="14.25" customHeight="1" thickBot="1" x14ac:dyDescent="0.3">
      <c r="A1" s="176" t="s">
        <v>169</v>
      </c>
      <c r="B1" s="177"/>
      <c r="C1" s="177"/>
      <c r="D1" s="177"/>
      <c r="E1" s="177"/>
      <c r="F1" s="177"/>
      <c r="G1" s="178"/>
    </row>
    <row r="2" spans="1:10" ht="27.75" thickBot="1" x14ac:dyDescent="0.3">
      <c r="A2" s="22" t="s">
        <v>149</v>
      </c>
      <c r="B2" s="167" t="s">
        <v>73</v>
      </c>
      <c r="C2" s="168"/>
      <c r="D2" s="168"/>
      <c r="E2" s="168"/>
      <c r="F2" s="169"/>
      <c r="G2" s="23" t="s">
        <v>170</v>
      </c>
    </row>
    <row r="3" spans="1:10" ht="30" customHeight="1" x14ac:dyDescent="0.25">
      <c r="A3" s="24" t="s">
        <v>74</v>
      </c>
      <c r="B3" s="170" t="s">
        <v>75</v>
      </c>
      <c r="C3" s="171"/>
      <c r="D3" s="171"/>
      <c r="E3" s="171"/>
      <c r="F3" s="172"/>
      <c r="G3" s="65">
        <v>3</v>
      </c>
    </row>
    <row r="4" spans="1:10" ht="30" customHeight="1" x14ac:dyDescent="0.25">
      <c r="A4" s="25" t="s">
        <v>76</v>
      </c>
      <c r="B4" s="158" t="s">
        <v>77</v>
      </c>
      <c r="C4" s="159"/>
      <c r="D4" s="159"/>
      <c r="E4" s="159"/>
      <c r="F4" s="160"/>
      <c r="G4" s="66">
        <v>0</v>
      </c>
    </row>
    <row r="5" spans="1:10" ht="30" customHeight="1" x14ac:dyDescent="0.25">
      <c r="A5" s="25" t="s">
        <v>78</v>
      </c>
      <c r="B5" s="158" t="s">
        <v>79</v>
      </c>
      <c r="C5" s="159"/>
      <c r="D5" s="159"/>
      <c r="E5" s="159"/>
      <c r="F5" s="160"/>
      <c r="G5" s="66">
        <v>3</v>
      </c>
    </row>
    <row r="6" spans="1:10" ht="30" customHeight="1" x14ac:dyDescent="0.25">
      <c r="A6" s="25" t="s">
        <v>80</v>
      </c>
      <c r="B6" s="158" t="s">
        <v>81</v>
      </c>
      <c r="C6" s="159"/>
      <c r="D6" s="159"/>
      <c r="E6" s="159"/>
      <c r="F6" s="160"/>
      <c r="G6" s="66">
        <v>0</v>
      </c>
    </row>
    <row r="7" spans="1:10" ht="30" customHeight="1" x14ac:dyDescent="0.25">
      <c r="A7" s="25" t="s">
        <v>82</v>
      </c>
      <c r="B7" s="158" t="s">
        <v>83</v>
      </c>
      <c r="C7" s="159"/>
      <c r="D7" s="159"/>
      <c r="E7" s="159"/>
      <c r="F7" s="160"/>
      <c r="G7" s="66">
        <v>0</v>
      </c>
    </row>
    <row r="8" spans="1:10" ht="30" customHeight="1" x14ac:dyDescent="0.25">
      <c r="A8" s="25" t="s">
        <v>84</v>
      </c>
      <c r="B8" s="158" t="s">
        <v>85</v>
      </c>
      <c r="C8" s="159"/>
      <c r="D8" s="159"/>
      <c r="E8" s="159"/>
      <c r="F8" s="160"/>
      <c r="G8" s="66">
        <v>7</v>
      </c>
    </row>
    <row r="9" spans="1:10" ht="30" customHeight="1" x14ac:dyDescent="0.25">
      <c r="A9" s="25" t="s">
        <v>86</v>
      </c>
      <c r="B9" s="158" t="s">
        <v>87</v>
      </c>
      <c r="C9" s="159"/>
      <c r="D9" s="159"/>
      <c r="E9" s="159"/>
      <c r="F9" s="160"/>
      <c r="G9" s="66">
        <v>11</v>
      </c>
    </row>
    <row r="10" spans="1:10" ht="30" customHeight="1" x14ac:dyDescent="0.25">
      <c r="A10" s="25" t="s">
        <v>88</v>
      </c>
      <c r="B10" s="158" t="s">
        <v>89</v>
      </c>
      <c r="C10" s="159"/>
      <c r="D10" s="159"/>
      <c r="E10" s="159"/>
      <c r="F10" s="160"/>
      <c r="G10" s="66">
        <v>4</v>
      </c>
    </row>
    <row r="11" spans="1:10" ht="30" customHeight="1" x14ac:dyDescent="0.25">
      <c r="A11" s="25" t="s">
        <v>90</v>
      </c>
      <c r="B11" s="158" t="s">
        <v>91</v>
      </c>
      <c r="C11" s="159"/>
      <c r="D11" s="159"/>
      <c r="E11" s="159"/>
      <c r="F11" s="160"/>
      <c r="G11" s="66">
        <v>12</v>
      </c>
      <c r="J11" s="70"/>
    </row>
    <row r="12" spans="1:10" ht="30" customHeight="1" x14ac:dyDescent="0.25">
      <c r="A12" s="25" t="s">
        <v>92</v>
      </c>
      <c r="B12" s="158" t="s">
        <v>93</v>
      </c>
      <c r="C12" s="159"/>
      <c r="D12" s="159"/>
      <c r="E12" s="159"/>
      <c r="F12" s="160"/>
      <c r="G12" s="66">
        <v>3</v>
      </c>
    </row>
    <row r="13" spans="1:10" ht="30" customHeight="1" x14ac:dyDescent="0.25">
      <c r="A13" s="25" t="s">
        <v>94</v>
      </c>
      <c r="B13" s="158" t="s">
        <v>95</v>
      </c>
      <c r="C13" s="159"/>
      <c r="D13" s="159"/>
      <c r="E13" s="159"/>
      <c r="F13" s="160"/>
      <c r="G13" s="66">
        <v>15</v>
      </c>
    </row>
    <row r="14" spans="1:10" ht="30" customHeight="1" x14ac:dyDescent="0.25">
      <c r="A14" s="25" t="s">
        <v>96</v>
      </c>
      <c r="B14" s="158" t="s">
        <v>97</v>
      </c>
      <c r="C14" s="159"/>
      <c r="D14" s="159"/>
      <c r="E14" s="159"/>
      <c r="F14" s="160"/>
      <c r="G14" s="66">
        <v>2</v>
      </c>
    </row>
    <row r="15" spans="1:10" ht="30" customHeight="1" x14ac:dyDescent="0.25">
      <c r="A15" s="26" t="s">
        <v>98</v>
      </c>
      <c r="B15" s="158" t="s">
        <v>99</v>
      </c>
      <c r="C15" s="159"/>
      <c r="D15" s="159"/>
      <c r="E15" s="159"/>
      <c r="F15" s="160"/>
      <c r="G15" s="66">
        <v>5</v>
      </c>
    </row>
    <row r="16" spans="1:10" ht="30" customHeight="1" x14ac:dyDescent="0.25">
      <c r="A16" s="25" t="s">
        <v>100</v>
      </c>
      <c r="B16" s="158" t="s">
        <v>101</v>
      </c>
      <c r="C16" s="159"/>
      <c r="D16" s="159"/>
      <c r="E16" s="159"/>
      <c r="F16" s="160"/>
      <c r="G16" s="66">
        <v>13</v>
      </c>
    </row>
    <row r="17" spans="1:7" ht="30" customHeight="1" x14ac:dyDescent="0.25">
      <c r="A17" s="25" t="s">
        <v>102</v>
      </c>
      <c r="B17" s="158" t="s">
        <v>103</v>
      </c>
      <c r="C17" s="159"/>
      <c r="D17" s="159"/>
      <c r="E17" s="159"/>
      <c r="F17" s="160"/>
      <c r="G17" s="66">
        <v>0</v>
      </c>
    </row>
    <row r="18" spans="1:7" ht="30" customHeight="1" x14ac:dyDescent="0.25">
      <c r="A18" s="25" t="s">
        <v>104</v>
      </c>
      <c r="B18" s="158" t="s">
        <v>105</v>
      </c>
      <c r="C18" s="159"/>
      <c r="D18" s="159"/>
      <c r="E18" s="159"/>
      <c r="F18" s="160"/>
      <c r="G18" s="66">
        <v>9</v>
      </c>
    </row>
    <row r="19" spans="1:7" ht="30" customHeight="1" x14ac:dyDescent="0.25">
      <c r="A19" s="25" t="s">
        <v>106</v>
      </c>
      <c r="B19" s="158" t="s">
        <v>107</v>
      </c>
      <c r="C19" s="159"/>
      <c r="D19" s="159"/>
      <c r="E19" s="159"/>
      <c r="F19" s="160"/>
      <c r="G19" s="66">
        <v>60</v>
      </c>
    </row>
    <row r="20" spans="1:7" ht="30" customHeight="1" x14ac:dyDescent="0.25">
      <c r="A20" s="25" t="s">
        <v>108</v>
      </c>
      <c r="B20" s="158" t="s">
        <v>109</v>
      </c>
      <c r="C20" s="159"/>
      <c r="D20" s="159"/>
      <c r="E20" s="159"/>
      <c r="F20" s="160"/>
      <c r="G20" s="66">
        <v>6</v>
      </c>
    </row>
    <row r="21" spans="1:7" ht="30" customHeight="1" x14ac:dyDescent="0.25">
      <c r="A21" s="25" t="s">
        <v>110</v>
      </c>
      <c r="B21" s="158" t="s">
        <v>111</v>
      </c>
      <c r="C21" s="159"/>
      <c r="D21" s="159"/>
      <c r="E21" s="159"/>
      <c r="F21" s="160"/>
      <c r="G21" s="66">
        <v>133</v>
      </c>
    </row>
    <row r="22" spans="1:7" ht="30" customHeight="1" x14ac:dyDescent="0.25">
      <c r="A22" s="25" t="s">
        <v>112</v>
      </c>
      <c r="B22" s="158" t="s">
        <v>113</v>
      </c>
      <c r="C22" s="159"/>
      <c r="D22" s="159"/>
      <c r="E22" s="159"/>
      <c r="F22" s="160"/>
      <c r="G22" s="66">
        <v>1</v>
      </c>
    </row>
    <row r="23" spans="1:7" ht="30" customHeight="1" x14ac:dyDescent="0.25">
      <c r="A23" s="25" t="s">
        <v>114</v>
      </c>
      <c r="B23" s="158" t="s">
        <v>115</v>
      </c>
      <c r="C23" s="159"/>
      <c r="D23" s="159"/>
      <c r="E23" s="159"/>
      <c r="F23" s="160"/>
      <c r="G23" s="66">
        <v>0</v>
      </c>
    </row>
    <row r="24" spans="1:7" ht="14.25" thickBot="1" x14ac:dyDescent="0.3">
      <c r="A24" s="161" t="s">
        <v>10</v>
      </c>
      <c r="B24" s="162"/>
      <c r="C24" s="162"/>
      <c r="D24" s="162"/>
      <c r="E24" s="162"/>
      <c r="F24" s="163"/>
      <c r="G24" s="67">
        <v>5</v>
      </c>
    </row>
    <row r="25" spans="1:7" ht="14.25" thickBot="1" x14ac:dyDescent="0.3">
      <c r="A25" s="164" t="s">
        <v>11</v>
      </c>
      <c r="B25" s="165"/>
      <c r="C25" s="165"/>
      <c r="D25" s="165"/>
      <c r="E25" s="165"/>
      <c r="F25" s="166"/>
      <c r="G25" s="44">
        <f>SUM(G3:G24)</f>
        <v>292</v>
      </c>
    </row>
    <row r="27" spans="1:7" x14ac:dyDescent="0.25">
      <c r="A27" s="121" t="s">
        <v>174</v>
      </c>
    </row>
  </sheetData>
  <mergeCells count="25">
    <mergeCell ref="A25:F25"/>
    <mergeCell ref="B19:F19"/>
    <mergeCell ref="B20:F20"/>
    <mergeCell ref="B21:F21"/>
    <mergeCell ref="B22:F22"/>
    <mergeCell ref="B23:F23"/>
    <mergeCell ref="A24:F24"/>
    <mergeCell ref="B18:F18"/>
    <mergeCell ref="B7:F7"/>
    <mergeCell ref="B8:F8"/>
    <mergeCell ref="B9:F9"/>
    <mergeCell ref="B10:F10"/>
    <mergeCell ref="B11:F11"/>
    <mergeCell ref="B12:F12"/>
    <mergeCell ref="B13:F13"/>
    <mergeCell ref="B14:F14"/>
    <mergeCell ref="B15:F15"/>
    <mergeCell ref="B16:F16"/>
    <mergeCell ref="B17:F17"/>
    <mergeCell ref="B6:F6"/>
    <mergeCell ref="A1:G1"/>
    <mergeCell ref="B2:F2"/>
    <mergeCell ref="B3:F3"/>
    <mergeCell ref="B4:F4"/>
    <mergeCell ref="B5:F5"/>
  </mergeCells>
  <printOptions horizontalCentered="1" verticalCentered="1"/>
  <pageMargins left="0.39370078740157483" right="0.39370078740157483" top="0.39370078740157483" bottom="0.39370078740157483" header="0.39370078740157483" footer="0.39370078740157483"/>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G7"/>
  <sheetViews>
    <sheetView zoomScaleNormal="100" workbookViewId="0">
      <selection activeCell="B3" sqref="B3:F4"/>
    </sheetView>
  </sheetViews>
  <sheetFormatPr baseColWidth="10" defaultRowHeight="13.5" x14ac:dyDescent="0.25"/>
  <cols>
    <col min="1" max="1" width="22.7109375" style="1" customWidth="1"/>
    <col min="2" max="11" width="15.7109375" style="1" customWidth="1"/>
    <col min="12" max="16384" width="11.42578125" style="1"/>
  </cols>
  <sheetData>
    <row r="1" spans="1:7" ht="14.25" customHeight="1" thickBot="1" x14ac:dyDescent="0.3">
      <c r="A1" s="176" t="s">
        <v>157</v>
      </c>
      <c r="B1" s="177"/>
      <c r="C1" s="177"/>
      <c r="D1" s="177"/>
      <c r="E1" s="177"/>
      <c r="F1" s="177"/>
      <c r="G1" s="178"/>
    </row>
    <row r="2" spans="1:7" ht="81.75" thickBot="1" x14ac:dyDescent="0.3">
      <c r="A2" s="7" t="s">
        <v>5</v>
      </c>
      <c r="B2" s="12" t="s">
        <v>6</v>
      </c>
      <c r="C2" s="9" t="s">
        <v>7</v>
      </c>
      <c r="D2" s="9" t="s">
        <v>8</v>
      </c>
      <c r="E2" s="9" t="s">
        <v>9</v>
      </c>
      <c r="F2" s="10" t="s">
        <v>10</v>
      </c>
      <c r="G2" s="11" t="s">
        <v>11</v>
      </c>
    </row>
    <row r="3" spans="1:7" x14ac:dyDescent="0.25">
      <c r="A3" s="28" t="s">
        <v>12</v>
      </c>
      <c r="B3" s="57">
        <v>44</v>
      </c>
      <c r="C3" s="73">
        <v>42</v>
      </c>
      <c r="D3" s="73">
        <v>18</v>
      </c>
      <c r="E3" s="73">
        <v>3</v>
      </c>
      <c r="F3" s="74">
        <v>1</v>
      </c>
      <c r="G3" s="59">
        <f>SUM(B3:F3)</f>
        <v>108</v>
      </c>
    </row>
    <row r="4" spans="1:7" ht="14.25" thickBot="1" x14ac:dyDescent="0.3">
      <c r="A4" s="29" t="s">
        <v>13</v>
      </c>
      <c r="B4" s="37">
        <v>14</v>
      </c>
      <c r="C4" s="38">
        <v>137</v>
      </c>
      <c r="D4" s="38">
        <v>28</v>
      </c>
      <c r="E4" s="38">
        <v>4</v>
      </c>
      <c r="F4" s="39">
        <v>1</v>
      </c>
      <c r="G4" s="40">
        <f t="shared" ref="G4:G5" si="0">SUM(B4:F4)</f>
        <v>184</v>
      </c>
    </row>
    <row r="5" spans="1:7" ht="14.25" thickBot="1" x14ac:dyDescent="0.3">
      <c r="A5" s="11" t="s">
        <v>11</v>
      </c>
      <c r="B5" s="41">
        <f>SUM(B3:B4)</f>
        <v>58</v>
      </c>
      <c r="C5" s="42">
        <f t="shared" ref="C5:F5" si="1">SUM(C3:C4)</f>
        <v>179</v>
      </c>
      <c r="D5" s="42">
        <f t="shared" si="1"/>
        <v>46</v>
      </c>
      <c r="E5" s="42">
        <f t="shared" si="1"/>
        <v>7</v>
      </c>
      <c r="F5" s="43">
        <f t="shared" si="1"/>
        <v>2</v>
      </c>
      <c r="G5" s="44">
        <f t="shared" si="0"/>
        <v>292</v>
      </c>
    </row>
    <row r="7" spans="1:7" x14ac:dyDescent="0.25">
      <c r="A7" s="121" t="s">
        <v>174</v>
      </c>
    </row>
  </sheetData>
  <mergeCells count="1">
    <mergeCell ref="A1:G1"/>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H7"/>
  <sheetViews>
    <sheetView zoomScaleNormal="100" workbookViewId="0">
      <selection activeCell="C4" sqref="C4"/>
    </sheetView>
  </sheetViews>
  <sheetFormatPr baseColWidth="10" defaultRowHeight="13.5" x14ac:dyDescent="0.25"/>
  <cols>
    <col min="1" max="1" width="30.7109375" style="1" customWidth="1"/>
    <col min="2" max="11" width="15.7109375" style="1" customWidth="1"/>
    <col min="12" max="16384" width="11.42578125" style="1"/>
  </cols>
  <sheetData>
    <row r="1" spans="1:8" ht="14.25" customHeight="1" thickBot="1" x14ac:dyDescent="0.3">
      <c r="A1" s="176" t="s">
        <v>158</v>
      </c>
      <c r="B1" s="177"/>
      <c r="C1" s="177"/>
      <c r="D1" s="177"/>
      <c r="E1" s="177"/>
      <c r="F1" s="177"/>
      <c r="G1" s="177"/>
      <c r="H1" s="178"/>
    </row>
    <row r="2" spans="1:8" ht="14.25" thickBot="1" x14ac:dyDescent="0.3">
      <c r="A2" s="13" t="s">
        <v>120</v>
      </c>
      <c r="B2" s="8" t="s">
        <v>14</v>
      </c>
      <c r="C2" s="9" t="s">
        <v>15</v>
      </c>
      <c r="D2" s="9" t="s">
        <v>16</v>
      </c>
      <c r="E2" s="9" t="s">
        <v>17</v>
      </c>
      <c r="F2" s="9" t="s">
        <v>18</v>
      </c>
      <c r="G2" s="10" t="s">
        <v>10</v>
      </c>
      <c r="H2" s="11" t="s">
        <v>11</v>
      </c>
    </row>
    <row r="3" spans="1:8" x14ac:dyDescent="0.25">
      <c r="A3" s="14" t="s">
        <v>12</v>
      </c>
      <c r="B3" s="48">
        <v>6</v>
      </c>
      <c r="C3" s="34">
        <v>44</v>
      </c>
      <c r="D3" s="34">
        <v>33</v>
      </c>
      <c r="E3" s="34">
        <v>16</v>
      </c>
      <c r="F3" s="34">
        <v>9</v>
      </c>
      <c r="G3" s="35">
        <v>0</v>
      </c>
      <c r="H3" s="36">
        <f>SUM(B3:G3)</f>
        <v>108</v>
      </c>
    </row>
    <row r="4" spans="1:8" ht="14.25" thickBot="1" x14ac:dyDescent="0.3">
      <c r="A4" s="19" t="s">
        <v>13</v>
      </c>
      <c r="B4" s="75">
        <v>3</v>
      </c>
      <c r="C4" s="76">
        <v>79</v>
      </c>
      <c r="D4" s="76">
        <v>54</v>
      </c>
      <c r="E4" s="76">
        <v>24</v>
      </c>
      <c r="F4" s="76">
        <v>24</v>
      </c>
      <c r="G4" s="77">
        <v>0</v>
      </c>
      <c r="H4" s="78">
        <f t="shared" ref="H4:H5" si="0">SUM(B4:G4)</f>
        <v>184</v>
      </c>
    </row>
    <row r="5" spans="1:8" ht="14.25" thickBot="1" x14ac:dyDescent="0.3">
      <c r="A5" s="16" t="s">
        <v>11</v>
      </c>
      <c r="B5" s="116">
        <f>SUM(B3:B4)</f>
        <v>9</v>
      </c>
      <c r="C5" s="117">
        <f t="shared" ref="C5:G5" si="1">SUM(C3:C4)</f>
        <v>123</v>
      </c>
      <c r="D5" s="117">
        <f t="shared" si="1"/>
        <v>87</v>
      </c>
      <c r="E5" s="117">
        <f t="shared" si="1"/>
        <v>40</v>
      </c>
      <c r="F5" s="117">
        <f t="shared" si="1"/>
        <v>33</v>
      </c>
      <c r="G5" s="43">
        <f t="shared" si="1"/>
        <v>0</v>
      </c>
      <c r="H5" s="44">
        <f t="shared" si="0"/>
        <v>292</v>
      </c>
    </row>
    <row r="7" spans="1:8" x14ac:dyDescent="0.25">
      <c r="A7" s="121" t="s">
        <v>174</v>
      </c>
    </row>
  </sheetData>
  <mergeCells count="1">
    <mergeCell ref="A1:H1"/>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K5"/>
  <sheetViews>
    <sheetView zoomScaleNormal="100" workbookViewId="0">
      <selection activeCell="B3" sqref="B3:J3"/>
    </sheetView>
  </sheetViews>
  <sheetFormatPr baseColWidth="10" defaultRowHeight="13.5" x14ac:dyDescent="0.25"/>
  <cols>
    <col min="1" max="1" width="22.7109375" style="1" customWidth="1"/>
    <col min="2" max="11" width="15.7109375" style="1" customWidth="1"/>
    <col min="12" max="16384" width="11.42578125" style="1"/>
  </cols>
  <sheetData>
    <row r="1" spans="1:11" ht="14.25" thickBot="1" x14ac:dyDescent="0.3">
      <c r="A1" s="179" t="s">
        <v>159</v>
      </c>
      <c r="B1" s="180"/>
      <c r="C1" s="180"/>
      <c r="D1" s="180"/>
      <c r="E1" s="180"/>
      <c r="F1" s="180"/>
      <c r="G1" s="180"/>
      <c r="H1" s="180"/>
      <c r="I1" s="180"/>
      <c r="J1" s="180"/>
      <c r="K1" s="181"/>
    </row>
    <row r="2" spans="1:11" ht="30" customHeight="1" thickBot="1" x14ac:dyDescent="0.3">
      <c r="A2" s="7" t="s">
        <v>19</v>
      </c>
      <c r="B2" s="8" t="s">
        <v>147</v>
      </c>
      <c r="C2" s="9" t="s">
        <v>148</v>
      </c>
      <c r="D2" s="9" t="s">
        <v>20</v>
      </c>
      <c r="E2" s="9" t="s">
        <v>21</v>
      </c>
      <c r="F2" s="9" t="s">
        <v>116</v>
      </c>
      <c r="G2" s="9" t="s">
        <v>117</v>
      </c>
      <c r="H2" s="9" t="s">
        <v>22</v>
      </c>
      <c r="I2" s="9" t="s">
        <v>23</v>
      </c>
      <c r="J2" s="10" t="s">
        <v>10</v>
      </c>
      <c r="K2" s="11" t="s">
        <v>11</v>
      </c>
    </row>
    <row r="3" spans="1:11" ht="14.25" thickBot="1" x14ac:dyDescent="0.3">
      <c r="A3" s="7" t="s">
        <v>24</v>
      </c>
      <c r="B3" s="49">
        <v>53</v>
      </c>
      <c r="C3" s="50">
        <v>18</v>
      </c>
      <c r="D3" s="50">
        <v>27</v>
      </c>
      <c r="E3" s="50">
        <v>53</v>
      </c>
      <c r="F3" s="50">
        <v>16</v>
      </c>
      <c r="G3" s="50">
        <v>8</v>
      </c>
      <c r="H3" s="50">
        <v>33</v>
      </c>
      <c r="I3" s="50">
        <v>81</v>
      </c>
      <c r="J3" s="51">
        <v>3</v>
      </c>
      <c r="K3" s="52">
        <f>SUM(B3:J3)</f>
        <v>292</v>
      </c>
    </row>
    <row r="5" spans="1:11" x14ac:dyDescent="0.25">
      <c r="A5" s="121" t="s">
        <v>174</v>
      </c>
    </row>
  </sheetData>
  <mergeCells count="1">
    <mergeCell ref="A1:K1"/>
  </mergeCells>
  <printOptions horizontalCentered="1" verticalCentered="1"/>
  <pageMargins left="0.39370078740157483" right="0.39370078740157483" top="0.39370078740157483" bottom="0.39370078740157483" header="0.39370078740157483" footer="0.3937007874015748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K5"/>
  <sheetViews>
    <sheetView zoomScaleNormal="100" workbookViewId="0">
      <selection activeCell="B3" sqref="B3:J3"/>
    </sheetView>
  </sheetViews>
  <sheetFormatPr baseColWidth="10" defaultRowHeight="13.5" x14ac:dyDescent="0.25"/>
  <cols>
    <col min="1" max="1" width="22.7109375" style="1" customWidth="1"/>
    <col min="2" max="11" width="15.7109375" style="1" customWidth="1"/>
    <col min="12" max="16384" width="11.42578125" style="1"/>
  </cols>
  <sheetData>
    <row r="1" spans="1:11" ht="14.25" thickBot="1" x14ac:dyDescent="0.3">
      <c r="A1" s="179" t="s">
        <v>160</v>
      </c>
      <c r="B1" s="180"/>
      <c r="C1" s="180"/>
      <c r="D1" s="180"/>
      <c r="E1" s="180"/>
      <c r="F1" s="180"/>
      <c r="G1" s="180"/>
      <c r="H1" s="180"/>
      <c r="I1" s="180"/>
      <c r="J1" s="180"/>
      <c r="K1" s="181"/>
    </row>
    <row r="2" spans="1:11" ht="30.75" customHeight="1" thickBot="1" x14ac:dyDescent="0.3">
      <c r="A2" s="7" t="s">
        <v>19</v>
      </c>
      <c r="B2" s="8" t="s">
        <v>147</v>
      </c>
      <c r="C2" s="9" t="s">
        <v>148</v>
      </c>
      <c r="D2" s="9" t="s">
        <v>20</v>
      </c>
      <c r="E2" s="9" t="s">
        <v>21</v>
      </c>
      <c r="F2" s="9" t="s">
        <v>116</v>
      </c>
      <c r="G2" s="9" t="s">
        <v>117</v>
      </c>
      <c r="H2" s="9" t="s">
        <v>22</v>
      </c>
      <c r="I2" s="9" t="s">
        <v>23</v>
      </c>
      <c r="J2" s="10" t="s">
        <v>10</v>
      </c>
      <c r="K2" s="11" t="s">
        <v>11</v>
      </c>
    </row>
    <row r="3" spans="1:11" ht="14.25" thickBot="1" x14ac:dyDescent="0.3">
      <c r="A3" s="7" t="s">
        <v>25</v>
      </c>
      <c r="B3" s="45">
        <v>60141.54</v>
      </c>
      <c r="C3" s="46">
        <v>23922.62</v>
      </c>
      <c r="D3" s="46">
        <v>37159.910000000003</v>
      </c>
      <c r="E3" s="46">
        <v>76508.739999999991</v>
      </c>
      <c r="F3" s="46">
        <v>28895.989999999998</v>
      </c>
      <c r="G3" s="46">
        <v>12673</v>
      </c>
      <c r="H3" s="46">
        <v>50310.74</v>
      </c>
      <c r="I3" s="46">
        <v>115555.9</v>
      </c>
      <c r="J3" s="47">
        <v>5751</v>
      </c>
      <c r="K3" s="44">
        <f>SUM(B3:J3)</f>
        <v>410919.43999999994</v>
      </c>
    </row>
    <row r="5" spans="1:11" x14ac:dyDescent="0.25">
      <c r="A5" s="121" t="s">
        <v>174</v>
      </c>
    </row>
  </sheetData>
  <mergeCells count="1">
    <mergeCell ref="A1:K1"/>
  </mergeCells>
  <printOptions horizontalCentered="1" verticalCentered="1"/>
  <pageMargins left="0.39370078740157483" right="0.39370078740157483" top="0.39370078740157483" bottom="0.39370078740157483" header="0.39370078740157483" footer="0.3937007874015748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E7"/>
  <sheetViews>
    <sheetView zoomScaleNormal="100" workbookViewId="0">
      <selection activeCell="E4" sqref="E4"/>
    </sheetView>
  </sheetViews>
  <sheetFormatPr baseColWidth="10" defaultRowHeight="13.5" x14ac:dyDescent="0.25"/>
  <cols>
    <col min="1" max="1" width="35.7109375" style="1" customWidth="1"/>
    <col min="2" max="11" width="15.7109375" style="1" customWidth="1"/>
    <col min="12" max="16384" width="11.42578125" style="1"/>
  </cols>
  <sheetData>
    <row r="1" spans="1:5" ht="34.5" customHeight="1" thickBot="1" x14ac:dyDescent="0.3">
      <c r="A1" s="182" t="s">
        <v>161</v>
      </c>
      <c r="B1" s="183"/>
      <c r="C1" s="183"/>
      <c r="D1" s="183"/>
      <c r="E1" s="184"/>
    </row>
    <row r="2" spans="1:5" ht="63.75" customHeight="1" thickBot="1" x14ac:dyDescent="0.3">
      <c r="A2" s="68" t="s">
        <v>63</v>
      </c>
      <c r="B2" s="7" t="s">
        <v>64</v>
      </c>
      <c r="C2" s="7" t="s">
        <v>65</v>
      </c>
      <c r="D2" s="12" t="s">
        <v>138</v>
      </c>
      <c r="E2" s="17" t="s">
        <v>139</v>
      </c>
    </row>
    <row r="3" spans="1:5" ht="13.5" customHeight="1" x14ac:dyDescent="0.25">
      <c r="A3" s="14" t="s">
        <v>66</v>
      </c>
      <c r="B3" s="53">
        <v>268</v>
      </c>
      <c r="C3" s="53">
        <v>5393</v>
      </c>
      <c r="D3" s="57">
        <v>324315</v>
      </c>
      <c r="E3" s="18" t="s">
        <v>33</v>
      </c>
    </row>
    <row r="4" spans="1:5" ht="13.5" customHeight="1" thickBot="1" x14ac:dyDescent="0.3">
      <c r="A4" s="15" t="s">
        <v>67</v>
      </c>
      <c r="B4" s="54">
        <v>24</v>
      </c>
      <c r="C4" s="54">
        <v>491</v>
      </c>
      <c r="D4" s="37">
        <v>32328</v>
      </c>
      <c r="E4" s="58">
        <v>7467</v>
      </c>
    </row>
    <row r="5" spans="1:5" ht="14.25" thickBot="1" x14ac:dyDescent="0.3">
      <c r="A5" s="16" t="s">
        <v>11</v>
      </c>
      <c r="B5" s="44">
        <f>SUM(B3:B4)</f>
        <v>292</v>
      </c>
      <c r="C5" s="44">
        <f>SUM(C3:C4)</f>
        <v>5884</v>
      </c>
      <c r="D5" s="41">
        <f>SUM(D3:D4)</f>
        <v>356643</v>
      </c>
      <c r="E5" s="56">
        <f>SUM(E3:E4)</f>
        <v>7467</v>
      </c>
    </row>
    <row r="6" spans="1:5" ht="14.25" customHeight="1" x14ac:dyDescent="0.25"/>
    <row r="7" spans="1:5" x14ac:dyDescent="0.25">
      <c r="A7" s="121" t="s">
        <v>174</v>
      </c>
    </row>
  </sheetData>
  <mergeCells count="1">
    <mergeCell ref="A1:E1"/>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F8"/>
  <sheetViews>
    <sheetView zoomScaleNormal="100" workbookViewId="0">
      <selection activeCell="B4" sqref="B4:E5"/>
    </sheetView>
  </sheetViews>
  <sheetFormatPr baseColWidth="10" defaultRowHeight="13.5" x14ac:dyDescent="0.25"/>
  <cols>
    <col min="1" max="1" width="22.7109375" style="1" customWidth="1"/>
    <col min="2" max="11" width="15.7109375" style="1" customWidth="1"/>
    <col min="12" max="16384" width="11.42578125" style="1"/>
  </cols>
  <sheetData>
    <row r="1" spans="1:6" ht="29.25" customHeight="1" thickBot="1" x14ac:dyDescent="0.3">
      <c r="A1" s="176" t="s">
        <v>162</v>
      </c>
      <c r="B1" s="177"/>
      <c r="C1" s="177"/>
      <c r="D1" s="177"/>
      <c r="E1" s="177"/>
      <c r="F1" s="178"/>
    </row>
    <row r="2" spans="1:6" x14ac:dyDescent="0.25">
      <c r="A2" s="124"/>
      <c r="B2" s="126" t="s">
        <v>122</v>
      </c>
      <c r="C2" s="126" t="s">
        <v>123</v>
      </c>
      <c r="D2" s="128" t="s">
        <v>124</v>
      </c>
      <c r="E2" s="129"/>
      <c r="F2" s="130" t="s">
        <v>141</v>
      </c>
    </row>
    <row r="3" spans="1:6" ht="75.95" customHeight="1" thickBot="1" x14ac:dyDescent="0.3">
      <c r="A3" s="125"/>
      <c r="B3" s="127"/>
      <c r="C3" s="127"/>
      <c r="D3" s="5" t="s">
        <v>140</v>
      </c>
      <c r="E3" s="6" t="s">
        <v>144</v>
      </c>
      <c r="F3" s="131"/>
    </row>
    <row r="4" spans="1:6" ht="29.45" customHeight="1" x14ac:dyDescent="0.25">
      <c r="A4" s="14" t="s">
        <v>125</v>
      </c>
      <c r="B4" s="53">
        <v>84</v>
      </c>
      <c r="C4" s="53">
        <v>1897</v>
      </c>
      <c r="D4" s="57">
        <v>97362</v>
      </c>
      <c r="E4" s="74">
        <v>39189.440000000002</v>
      </c>
      <c r="F4" s="59">
        <f>SUM(D4:E4)</f>
        <v>136551.44</v>
      </c>
    </row>
    <row r="5" spans="1:6" ht="29.45" customHeight="1" thickBot="1" x14ac:dyDescent="0.3">
      <c r="A5" s="19" t="s">
        <v>126</v>
      </c>
      <c r="B5" s="55">
        <v>208</v>
      </c>
      <c r="C5" s="55">
        <v>3987</v>
      </c>
      <c r="D5" s="79">
        <v>259281</v>
      </c>
      <c r="E5" s="77">
        <v>15087</v>
      </c>
      <c r="F5" s="78">
        <f>SUM(D5:E5)</f>
        <v>274368</v>
      </c>
    </row>
    <row r="6" spans="1:6" ht="14.25" thickBot="1" x14ac:dyDescent="0.3">
      <c r="A6" s="20" t="s">
        <v>11</v>
      </c>
      <c r="B6" s="44">
        <f t="shared" ref="B6:E6" si="0">SUM(B4:B5)</f>
        <v>292</v>
      </c>
      <c r="C6" s="44">
        <f t="shared" si="0"/>
        <v>5884</v>
      </c>
      <c r="D6" s="41">
        <f t="shared" si="0"/>
        <v>356643</v>
      </c>
      <c r="E6" s="43">
        <f t="shared" si="0"/>
        <v>54276.44</v>
      </c>
      <c r="F6" s="44">
        <f>SUM(F4:F5)</f>
        <v>410919.44</v>
      </c>
    </row>
    <row r="8" spans="1:6" x14ac:dyDescent="0.25">
      <c r="A8" s="121" t="s">
        <v>174</v>
      </c>
    </row>
  </sheetData>
  <mergeCells count="6">
    <mergeCell ref="A1:F1"/>
    <mergeCell ref="A2:A3"/>
    <mergeCell ref="B2:B3"/>
    <mergeCell ref="C2:C3"/>
    <mergeCell ref="D2:E2"/>
    <mergeCell ref="F2:F3"/>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K13"/>
  <sheetViews>
    <sheetView zoomScaleNormal="100" workbookViewId="0">
      <selection activeCell="D4" sqref="D4:J10"/>
    </sheetView>
  </sheetViews>
  <sheetFormatPr baseColWidth="10" defaultRowHeight="13.5" x14ac:dyDescent="0.25"/>
  <cols>
    <col min="1" max="1" width="22.42578125" style="1" customWidth="1"/>
    <col min="2" max="2" width="29.42578125" style="1" customWidth="1"/>
    <col min="3" max="12" width="15.7109375" style="1" customWidth="1"/>
    <col min="13" max="16384" width="11.42578125" style="1"/>
  </cols>
  <sheetData>
    <row r="1" spans="1:11" ht="14.25" customHeight="1" thickBot="1" x14ac:dyDescent="0.3">
      <c r="A1" s="185" t="s">
        <v>163</v>
      </c>
      <c r="B1" s="186"/>
      <c r="C1" s="186"/>
      <c r="D1" s="186"/>
      <c r="E1" s="186"/>
      <c r="F1" s="186"/>
      <c r="G1" s="186"/>
      <c r="H1" s="186"/>
      <c r="I1" s="186"/>
      <c r="J1" s="186"/>
      <c r="K1" s="187"/>
    </row>
    <row r="2" spans="1:11" ht="13.5" customHeight="1" x14ac:dyDescent="0.25">
      <c r="A2" s="188" t="s">
        <v>127</v>
      </c>
      <c r="B2" s="189"/>
      <c r="C2" s="192" t="s">
        <v>26</v>
      </c>
      <c r="D2" s="194" t="s">
        <v>27</v>
      </c>
      <c r="E2" s="196" t="s">
        <v>28</v>
      </c>
      <c r="F2" s="196" t="s">
        <v>29</v>
      </c>
      <c r="G2" s="196" t="s">
        <v>30</v>
      </c>
      <c r="H2" s="196" t="s">
        <v>31</v>
      </c>
      <c r="I2" s="198" t="s">
        <v>32</v>
      </c>
      <c r="J2" s="205" t="s">
        <v>10</v>
      </c>
      <c r="K2" s="207" t="s">
        <v>11</v>
      </c>
    </row>
    <row r="3" spans="1:11" ht="13.5" customHeight="1" thickBot="1" x14ac:dyDescent="0.3">
      <c r="A3" s="190"/>
      <c r="B3" s="191"/>
      <c r="C3" s="193"/>
      <c r="D3" s="195"/>
      <c r="E3" s="197"/>
      <c r="F3" s="197"/>
      <c r="G3" s="197"/>
      <c r="H3" s="197"/>
      <c r="I3" s="199"/>
      <c r="J3" s="206"/>
      <c r="K3" s="208"/>
    </row>
    <row r="4" spans="1:11" ht="99.95" customHeight="1" thickBot="1" x14ac:dyDescent="0.3">
      <c r="A4" s="200" t="s">
        <v>128</v>
      </c>
      <c r="B4" s="209"/>
      <c r="C4" s="201"/>
      <c r="D4" s="84">
        <v>19</v>
      </c>
      <c r="E4" s="85">
        <v>58</v>
      </c>
      <c r="F4" s="85">
        <v>23</v>
      </c>
      <c r="G4" s="85">
        <v>53</v>
      </c>
      <c r="H4" s="85">
        <v>3</v>
      </c>
      <c r="I4" s="85">
        <v>6</v>
      </c>
      <c r="J4" s="86">
        <v>0</v>
      </c>
      <c r="K4" s="87">
        <f t="shared" ref="K4:K10" si="0">SUM(D4:J4)</f>
        <v>162</v>
      </c>
    </row>
    <row r="5" spans="1:11" ht="99.95" customHeight="1" x14ac:dyDescent="0.25">
      <c r="A5" s="210" t="s">
        <v>129</v>
      </c>
      <c r="B5" s="212" t="s">
        <v>130</v>
      </c>
      <c r="C5" s="213"/>
      <c r="D5" s="88">
        <v>0</v>
      </c>
      <c r="E5" s="89">
        <v>3</v>
      </c>
      <c r="F5" s="89">
        <v>0</v>
      </c>
      <c r="G5" s="89">
        <v>0</v>
      </c>
      <c r="H5" s="89">
        <v>0</v>
      </c>
      <c r="I5" s="89">
        <v>0</v>
      </c>
      <c r="J5" s="90">
        <v>0</v>
      </c>
      <c r="K5" s="91">
        <f t="shared" si="0"/>
        <v>3</v>
      </c>
    </row>
    <row r="6" spans="1:11" ht="99.95" customHeight="1" x14ac:dyDescent="0.25">
      <c r="A6" s="211"/>
      <c r="B6" s="211" t="s">
        <v>131</v>
      </c>
      <c r="C6" s="214"/>
      <c r="D6" s="92">
        <v>0</v>
      </c>
      <c r="E6" s="93">
        <v>0</v>
      </c>
      <c r="F6" s="93">
        <v>0</v>
      </c>
      <c r="G6" s="93">
        <v>0</v>
      </c>
      <c r="H6" s="93">
        <v>0</v>
      </c>
      <c r="I6" s="93">
        <v>0</v>
      </c>
      <c r="J6" s="94">
        <v>0</v>
      </c>
      <c r="K6" s="95">
        <f t="shared" si="0"/>
        <v>0</v>
      </c>
    </row>
    <row r="7" spans="1:11" ht="99.95" customHeight="1" x14ac:dyDescent="0.25">
      <c r="A7" s="211"/>
      <c r="B7" s="211" t="s">
        <v>132</v>
      </c>
      <c r="C7" s="214"/>
      <c r="D7" s="92">
        <v>0</v>
      </c>
      <c r="E7" s="93">
        <v>0</v>
      </c>
      <c r="F7" s="93">
        <v>1</v>
      </c>
      <c r="G7" s="93">
        <v>0</v>
      </c>
      <c r="H7" s="93">
        <v>0</v>
      </c>
      <c r="I7" s="93">
        <v>0</v>
      </c>
      <c r="J7" s="94">
        <v>0</v>
      </c>
      <c r="K7" s="95">
        <f t="shared" si="0"/>
        <v>1</v>
      </c>
    </row>
    <row r="8" spans="1:11" ht="99.95" customHeight="1" x14ac:dyDescent="0.25">
      <c r="A8" s="211"/>
      <c r="B8" s="211" t="s">
        <v>133</v>
      </c>
      <c r="C8" s="214"/>
      <c r="D8" s="92">
        <v>4</v>
      </c>
      <c r="E8" s="93">
        <v>37</v>
      </c>
      <c r="F8" s="93">
        <v>24</v>
      </c>
      <c r="G8" s="93">
        <v>10</v>
      </c>
      <c r="H8" s="93">
        <v>0</v>
      </c>
      <c r="I8" s="93">
        <v>4</v>
      </c>
      <c r="J8" s="94">
        <v>0</v>
      </c>
      <c r="K8" s="95">
        <f t="shared" si="0"/>
        <v>79</v>
      </c>
    </row>
    <row r="9" spans="1:11" ht="99.95" customHeight="1" thickBot="1" x14ac:dyDescent="0.3">
      <c r="A9" s="211"/>
      <c r="B9" s="215" t="s">
        <v>134</v>
      </c>
      <c r="C9" s="216"/>
      <c r="D9" s="92">
        <v>4</v>
      </c>
      <c r="E9" s="93">
        <v>17</v>
      </c>
      <c r="F9" s="93">
        <v>9</v>
      </c>
      <c r="G9" s="93">
        <v>9</v>
      </c>
      <c r="H9" s="93">
        <v>0</v>
      </c>
      <c r="I9" s="93">
        <v>5</v>
      </c>
      <c r="J9" s="94">
        <v>0</v>
      </c>
      <c r="K9" s="95">
        <f t="shared" si="0"/>
        <v>44</v>
      </c>
    </row>
    <row r="10" spans="1:11" ht="99.95" customHeight="1" thickBot="1" x14ac:dyDescent="0.3">
      <c r="A10" s="71" t="s">
        <v>135</v>
      </c>
      <c r="B10" s="200" t="s">
        <v>136</v>
      </c>
      <c r="C10" s="201"/>
      <c r="D10" s="96">
        <v>0</v>
      </c>
      <c r="E10" s="97">
        <v>1</v>
      </c>
      <c r="F10" s="97">
        <v>0</v>
      </c>
      <c r="G10" s="97">
        <v>0</v>
      </c>
      <c r="H10" s="97">
        <v>0</v>
      </c>
      <c r="I10" s="97">
        <v>0</v>
      </c>
      <c r="J10" s="98">
        <v>2</v>
      </c>
      <c r="K10" s="99">
        <f t="shared" si="0"/>
        <v>3</v>
      </c>
    </row>
    <row r="11" spans="1:11" s="72" customFormat="1" ht="14.25" thickBot="1" x14ac:dyDescent="0.3">
      <c r="A11" s="202" t="s">
        <v>11</v>
      </c>
      <c r="B11" s="203"/>
      <c r="C11" s="204"/>
      <c r="D11" s="100">
        <f t="shared" ref="D11:K11" si="1">SUM(D4,D5,D6,D7,D8,D9,D10)</f>
        <v>27</v>
      </c>
      <c r="E11" s="101">
        <f t="shared" si="1"/>
        <v>116</v>
      </c>
      <c r="F11" s="101">
        <f t="shared" si="1"/>
        <v>57</v>
      </c>
      <c r="G11" s="101">
        <f t="shared" si="1"/>
        <v>72</v>
      </c>
      <c r="H11" s="101">
        <f t="shared" si="1"/>
        <v>3</v>
      </c>
      <c r="I11" s="101">
        <f>SUM(I4,I5,I6,I7,I8,I9,I10)</f>
        <v>15</v>
      </c>
      <c r="J11" s="102">
        <f t="shared" si="1"/>
        <v>2</v>
      </c>
      <c r="K11" s="103">
        <f t="shared" si="1"/>
        <v>292</v>
      </c>
    </row>
    <row r="13" spans="1:11" x14ac:dyDescent="0.25">
      <c r="A13" s="121" t="s">
        <v>174</v>
      </c>
    </row>
  </sheetData>
  <mergeCells count="20">
    <mergeCell ref="B10:C10"/>
    <mergeCell ref="A11:C11"/>
    <mergeCell ref="J2:J3"/>
    <mergeCell ref="K2:K3"/>
    <mergeCell ref="A4:C4"/>
    <mergeCell ref="A5:A9"/>
    <mergeCell ref="B5:C5"/>
    <mergeCell ref="B6:C6"/>
    <mergeCell ref="B7:C7"/>
    <mergeCell ref="B8:C8"/>
    <mergeCell ref="B9:C9"/>
    <mergeCell ref="A1:K1"/>
    <mergeCell ref="A2:B3"/>
    <mergeCell ref="C2:C3"/>
    <mergeCell ref="D2:D3"/>
    <mergeCell ref="E2:E3"/>
    <mergeCell ref="F2:F3"/>
    <mergeCell ref="G2:G3"/>
    <mergeCell ref="H2:H3"/>
    <mergeCell ref="I2:I3"/>
  </mergeCells>
  <printOptions horizontalCentered="1" verticalCentered="1"/>
  <pageMargins left="0.39370078740157483" right="0.39370078740157483" top="0.39370078740157483" bottom="0.39370078740157483" header="0.39370078740157483" footer="0.3937007874015748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G32"/>
  <sheetViews>
    <sheetView topLeftCell="A7" zoomScaleNormal="100" workbookViewId="0">
      <selection activeCell="J21" sqref="J21"/>
    </sheetView>
  </sheetViews>
  <sheetFormatPr baseColWidth="10" defaultRowHeight="13.5" x14ac:dyDescent="0.25"/>
  <cols>
    <col min="1" max="1" width="22.42578125" style="1" customWidth="1"/>
    <col min="2" max="2" width="29.42578125" style="1" customWidth="1"/>
    <col min="3" max="12" width="15.7109375" style="1" customWidth="1"/>
    <col min="13" max="16384" width="11.42578125" style="1"/>
  </cols>
  <sheetData>
    <row r="1" spans="1:7" ht="14.25" customHeight="1" thickBot="1" x14ac:dyDescent="0.3">
      <c r="A1" s="176" t="s">
        <v>164</v>
      </c>
      <c r="B1" s="177"/>
      <c r="C1" s="177"/>
      <c r="D1" s="177"/>
      <c r="E1" s="177"/>
      <c r="F1" s="177"/>
      <c r="G1" s="178"/>
    </row>
    <row r="2" spans="1:7" ht="42.75" customHeight="1" x14ac:dyDescent="0.25">
      <c r="A2" s="152" t="s">
        <v>35</v>
      </c>
      <c r="B2" s="153"/>
      <c r="C2" s="154"/>
      <c r="D2" s="126" t="s">
        <v>34</v>
      </c>
      <c r="E2" s="155" t="s">
        <v>142</v>
      </c>
      <c r="F2" s="155"/>
      <c r="G2" s="217"/>
    </row>
    <row r="3" spans="1:7" ht="77.25" customHeight="1" thickBot="1" x14ac:dyDescent="0.3">
      <c r="A3" s="32" t="s">
        <v>36</v>
      </c>
      <c r="B3" s="156" t="s">
        <v>37</v>
      </c>
      <c r="C3" s="157"/>
      <c r="D3" s="127"/>
      <c r="E3" s="27" t="s">
        <v>145</v>
      </c>
      <c r="F3" s="6" t="s">
        <v>146</v>
      </c>
      <c r="G3" s="31" t="s">
        <v>144</v>
      </c>
    </row>
    <row r="4" spans="1:7" x14ac:dyDescent="0.25">
      <c r="A4" s="149" t="s">
        <v>38</v>
      </c>
      <c r="B4" s="150"/>
      <c r="C4" s="151"/>
      <c r="D4" s="60">
        <f>SUM(D5:D8)</f>
        <v>4</v>
      </c>
      <c r="E4" s="104">
        <f>SUM(E5:E8)</f>
        <v>1385</v>
      </c>
      <c r="F4" s="105">
        <f>SUM(F5:F8)</f>
        <v>4367</v>
      </c>
      <c r="G4" s="106">
        <f>SUM(G5:G8)</f>
        <v>454</v>
      </c>
    </row>
    <row r="5" spans="1:7" ht="24.95" customHeight="1" x14ac:dyDescent="0.25">
      <c r="A5" s="21">
        <v>10</v>
      </c>
      <c r="B5" s="132" t="s">
        <v>39</v>
      </c>
      <c r="C5" s="133"/>
      <c r="D5" s="54">
        <v>1</v>
      </c>
      <c r="E5" s="107">
        <v>1385</v>
      </c>
      <c r="F5" s="108">
        <v>0</v>
      </c>
      <c r="G5" s="109">
        <v>0</v>
      </c>
    </row>
    <row r="6" spans="1:7" ht="24.95" customHeight="1" x14ac:dyDescent="0.25">
      <c r="A6" s="21">
        <v>11</v>
      </c>
      <c r="B6" s="132" t="s">
        <v>40</v>
      </c>
      <c r="C6" s="133"/>
      <c r="D6" s="54">
        <v>1</v>
      </c>
      <c r="E6" s="107">
        <v>0</v>
      </c>
      <c r="F6" s="108">
        <v>1200</v>
      </c>
      <c r="G6" s="109">
        <v>0</v>
      </c>
    </row>
    <row r="7" spans="1:7" ht="24.95" customHeight="1" x14ac:dyDescent="0.25">
      <c r="A7" s="21">
        <v>12</v>
      </c>
      <c r="B7" s="132" t="s">
        <v>41</v>
      </c>
      <c r="C7" s="133"/>
      <c r="D7" s="54">
        <v>2</v>
      </c>
      <c r="E7" s="107">
        <v>0</v>
      </c>
      <c r="F7" s="108">
        <v>3167</v>
      </c>
      <c r="G7" s="109">
        <v>454</v>
      </c>
    </row>
    <row r="8" spans="1:7" ht="24.95" customHeight="1" x14ac:dyDescent="0.25">
      <c r="A8" s="21">
        <v>13</v>
      </c>
      <c r="B8" s="132" t="s">
        <v>42</v>
      </c>
      <c r="C8" s="133"/>
      <c r="D8" s="54">
        <v>0</v>
      </c>
      <c r="E8" s="107">
        <v>0</v>
      </c>
      <c r="F8" s="108">
        <v>0</v>
      </c>
      <c r="G8" s="109">
        <v>0</v>
      </c>
    </row>
    <row r="9" spans="1:7" x14ac:dyDescent="0.25">
      <c r="A9" s="146" t="s">
        <v>119</v>
      </c>
      <c r="B9" s="147"/>
      <c r="C9" s="148"/>
      <c r="D9" s="62">
        <f>SUM(D10:D15)</f>
        <v>50</v>
      </c>
      <c r="E9" s="61">
        <f>SUM(E10:E15)</f>
        <v>48773</v>
      </c>
      <c r="F9" s="110">
        <f>SUM(F10:F15)</f>
        <v>12252</v>
      </c>
      <c r="G9" s="111">
        <f>SUM(G10:G15)</f>
        <v>6845</v>
      </c>
    </row>
    <row r="10" spans="1:7" ht="24.95" customHeight="1" x14ac:dyDescent="0.25">
      <c r="A10" s="21">
        <v>20</v>
      </c>
      <c r="B10" s="132" t="s">
        <v>171</v>
      </c>
      <c r="C10" s="133"/>
      <c r="D10" s="54">
        <v>9</v>
      </c>
      <c r="E10" s="107">
        <v>10287</v>
      </c>
      <c r="F10" s="108">
        <v>1015</v>
      </c>
      <c r="G10" s="109">
        <v>899</v>
      </c>
    </row>
    <row r="11" spans="1:7" ht="24.95" customHeight="1" x14ac:dyDescent="0.25">
      <c r="A11" s="21">
        <v>21</v>
      </c>
      <c r="B11" s="132" t="s">
        <v>43</v>
      </c>
      <c r="C11" s="133"/>
      <c r="D11" s="54">
        <v>0</v>
      </c>
      <c r="E11" s="107">
        <v>0</v>
      </c>
      <c r="F11" s="108">
        <v>0</v>
      </c>
      <c r="G11" s="109">
        <v>0</v>
      </c>
    </row>
    <row r="12" spans="1:7" ht="24.95" customHeight="1" x14ac:dyDescent="0.25">
      <c r="A12" s="21">
        <v>22</v>
      </c>
      <c r="B12" s="132" t="s">
        <v>172</v>
      </c>
      <c r="C12" s="133"/>
      <c r="D12" s="54">
        <v>11</v>
      </c>
      <c r="E12" s="107">
        <v>7099</v>
      </c>
      <c r="F12" s="108">
        <v>6407</v>
      </c>
      <c r="G12" s="109">
        <v>618</v>
      </c>
    </row>
    <row r="13" spans="1:7" ht="24.95" customHeight="1" x14ac:dyDescent="0.25">
      <c r="A13" s="21">
        <v>23</v>
      </c>
      <c r="B13" s="132" t="s">
        <v>44</v>
      </c>
      <c r="C13" s="133"/>
      <c r="D13" s="54">
        <v>13</v>
      </c>
      <c r="E13" s="107">
        <v>15841</v>
      </c>
      <c r="F13" s="108">
        <v>2200</v>
      </c>
      <c r="G13" s="109">
        <v>748</v>
      </c>
    </row>
    <row r="14" spans="1:7" ht="24.95" customHeight="1" x14ac:dyDescent="0.25">
      <c r="A14" s="21">
        <v>24</v>
      </c>
      <c r="B14" s="132" t="s">
        <v>45</v>
      </c>
      <c r="C14" s="133"/>
      <c r="D14" s="54">
        <v>0</v>
      </c>
      <c r="E14" s="107">
        <v>0</v>
      </c>
      <c r="F14" s="108">
        <v>0</v>
      </c>
      <c r="G14" s="109">
        <v>0</v>
      </c>
    </row>
    <row r="15" spans="1:7" ht="24.95" customHeight="1" x14ac:dyDescent="0.25">
      <c r="A15" s="21">
        <v>25</v>
      </c>
      <c r="B15" s="132" t="s">
        <v>46</v>
      </c>
      <c r="C15" s="133"/>
      <c r="D15" s="54">
        <v>17</v>
      </c>
      <c r="E15" s="107">
        <v>15546</v>
      </c>
      <c r="F15" s="108">
        <v>2630</v>
      </c>
      <c r="G15" s="109">
        <v>4580</v>
      </c>
    </row>
    <row r="16" spans="1:7" x14ac:dyDescent="0.25">
      <c r="A16" s="146" t="s">
        <v>118</v>
      </c>
      <c r="B16" s="147"/>
      <c r="C16" s="148"/>
      <c r="D16" s="62">
        <f>SUM(D17:D21)</f>
        <v>230</v>
      </c>
      <c r="E16" s="61">
        <f>SUM(E17:E21)</f>
        <v>106964</v>
      </c>
      <c r="F16" s="110">
        <f>SUM(F17:F21)</f>
        <v>173800</v>
      </c>
      <c r="G16" s="111">
        <f>SUM(G17:G21)</f>
        <v>46881.440000000002</v>
      </c>
    </row>
    <row r="17" spans="1:7" ht="24.95" customHeight="1" x14ac:dyDescent="0.25">
      <c r="A17" s="21">
        <v>30</v>
      </c>
      <c r="B17" s="132" t="s">
        <v>47</v>
      </c>
      <c r="C17" s="133"/>
      <c r="D17" s="54">
        <v>1</v>
      </c>
      <c r="E17" s="107">
        <v>0</v>
      </c>
      <c r="F17" s="108">
        <v>250</v>
      </c>
      <c r="G17" s="109">
        <v>0</v>
      </c>
    </row>
    <row r="18" spans="1:7" ht="24.95" customHeight="1" x14ac:dyDescent="0.25">
      <c r="A18" s="21">
        <v>31</v>
      </c>
      <c r="B18" s="132" t="s">
        <v>137</v>
      </c>
      <c r="C18" s="133"/>
      <c r="D18" s="54">
        <v>86</v>
      </c>
      <c r="E18" s="107">
        <v>58137</v>
      </c>
      <c r="F18" s="108">
        <v>41868</v>
      </c>
      <c r="G18" s="109">
        <v>10685</v>
      </c>
    </row>
    <row r="19" spans="1:7" ht="24.95" customHeight="1" x14ac:dyDescent="0.25">
      <c r="A19" s="21">
        <v>32</v>
      </c>
      <c r="B19" s="132" t="s">
        <v>48</v>
      </c>
      <c r="C19" s="133"/>
      <c r="D19" s="54">
        <v>18</v>
      </c>
      <c r="E19" s="107">
        <v>14465</v>
      </c>
      <c r="F19" s="108">
        <v>8545</v>
      </c>
      <c r="G19" s="109">
        <v>1543.44</v>
      </c>
    </row>
    <row r="20" spans="1:7" ht="24.95" customHeight="1" x14ac:dyDescent="0.25">
      <c r="A20" s="21">
        <v>33</v>
      </c>
      <c r="B20" s="132" t="s">
        <v>49</v>
      </c>
      <c r="C20" s="133"/>
      <c r="D20" s="54">
        <v>122</v>
      </c>
      <c r="E20" s="107">
        <v>33562</v>
      </c>
      <c r="F20" s="108">
        <v>121551</v>
      </c>
      <c r="G20" s="109">
        <v>34372</v>
      </c>
    </row>
    <row r="21" spans="1:7" ht="24.95" customHeight="1" x14ac:dyDescent="0.25">
      <c r="A21" s="21">
        <v>34</v>
      </c>
      <c r="B21" s="132" t="s">
        <v>50</v>
      </c>
      <c r="C21" s="133"/>
      <c r="D21" s="54">
        <v>3</v>
      </c>
      <c r="E21" s="107">
        <v>800</v>
      </c>
      <c r="F21" s="108">
        <v>1586</v>
      </c>
      <c r="G21" s="109">
        <v>281</v>
      </c>
    </row>
    <row r="22" spans="1:7" x14ac:dyDescent="0.25">
      <c r="A22" s="146" t="s">
        <v>51</v>
      </c>
      <c r="B22" s="147"/>
      <c r="C22" s="148"/>
      <c r="D22" s="62">
        <f>SUM(D23:D24)</f>
        <v>4</v>
      </c>
      <c r="E22" s="61">
        <f>SUM(E23:E24)</f>
        <v>1500</v>
      </c>
      <c r="F22" s="110">
        <f>SUM(F23:F24)</f>
        <v>2927</v>
      </c>
      <c r="G22" s="111">
        <f>SUM(G23:G24)</f>
        <v>0</v>
      </c>
    </row>
    <row r="23" spans="1:7" ht="24.95" customHeight="1" x14ac:dyDescent="0.25">
      <c r="A23" s="21">
        <v>41</v>
      </c>
      <c r="B23" s="132" t="s">
        <v>52</v>
      </c>
      <c r="C23" s="133"/>
      <c r="D23" s="54">
        <v>1</v>
      </c>
      <c r="E23" s="107">
        <v>0</v>
      </c>
      <c r="F23" s="108">
        <v>950</v>
      </c>
      <c r="G23" s="109">
        <v>0</v>
      </c>
    </row>
    <row r="24" spans="1:7" ht="24.95" customHeight="1" x14ac:dyDescent="0.25">
      <c r="A24" s="21">
        <v>42</v>
      </c>
      <c r="B24" s="132" t="s">
        <v>53</v>
      </c>
      <c r="C24" s="133"/>
      <c r="D24" s="54">
        <v>3</v>
      </c>
      <c r="E24" s="107">
        <v>1500</v>
      </c>
      <c r="F24" s="108">
        <v>1977</v>
      </c>
      <c r="G24" s="109">
        <v>0</v>
      </c>
    </row>
    <row r="25" spans="1:7" ht="14.25" thickBot="1" x14ac:dyDescent="0.3">
      <c r="A25" s="134" t="s">
        <v>10</v>
      </c>
      <c r="B25" s="135"/>
      <c r="C25" s="136"/>
      <c r="D25" s="62">
        <v>4</v>
      </c>
      <c r="E25" s="61">
        <v>200</v>
      </c>
      <c r="F25" s="110">
        <v>4475</v>
      </c>
      <c r="G25" s="111">
        <v>96</v>
      </c>
    </row>
    <row r="26" spans="1:7" ht="14.25" thickBot="1" x14ac:dyDescent="0.3">
      <c r="A26" s="137" t="s">
        <v>11</v>
      </c>
      <c r="B26" s="138"/>
      <c r="C26" s="139"/>
      <c r="D26" s="64">
        <f>SUM(D4,D9,D16,D22,D25)</f>
        <v>292</v>
      </c>
      <c r="E26" s="63">
        <f>SUM(E4,E9,E16,E22,E25)</f>
        <v>158822</v>
      </c>
      <c r="F26" s="112">
        <f>SUM(F4,F9,F16,F22,F25)</f>
        <v>197821</v>
      </c>
      <c r="G26" s="113">
        <f>SUM(G4,G9,G16,G22,G25)</f>
        <v>54276.44</v>
      </c>
    </row>
    <row r="27" spans="1:7" ht="13.5" customHeight="1" x14ac:dyDescent="0.25">
      <c r="A27" s="140" t="s">
        <v>121</v>
      </c>
      <c r="B27" s="141"/>
      <c r="C27" s="141"/>
      <c r="D27" s="141"/>
      <c r="E27" s="141"/>
      <c r="F27" s="141"/>
      <c r="G27" s="142"/>
    </row>
    <row r="28" spans="1:7" ht="14.25" thickBot="1" x14ac:dyDescent="0.3">
      <c r="A28" s="143"/>
      <c r="B28" s="144"/>
      <c r="C28" s="144"/>
      <c r="D28" s="144"/>
      <c r="E28" s="144"/>
      <c r="F28" s="144"/>
      <c r="G28" s="145"/>
    </row>
    <row r="29" spans="1:7" ht="13.5" customHeight="1" thickBot="1" x14ac:dyDescent="0.3">
      <c r="A29" s="218"/>
      <c r="B29" s="219"/>
      <c r="C29" s="222" t="s">
        <v>54</v>
      </c>
      <c r="D29" s="223"/>
      <c r="E29" s="223"/>
      <c r="F29" s="224"/>
      <c r="G29" s="114">
        <f>IF(D26=0,0,(E26+F26+G26)/D26)</f>
        <v>1407.2583561643835</v>
      </c>
    </row>
    <row r="30" spans="1:7" ht="14.25" customHeight="1" thickBot="1" x14ac:dyDescent="0.3">
      <c r="A30" s="220"/>
      <c r="B30" s="221"/>
      <c r="C30" s="225" t="s">
        <v>165</v>
      </c>
      <c r="D30" s="226"/>
      <c r="E30" s="226"/>
      <c r="F30" s="227"/>
      <c r="G30" s="115">
        <f>SUM(F26,E26,G26)</f>
        <v>410919.44</v>
      </c>
    </row>
    <row r="32" spans="1:7" x14ac:dyDescent="0.25">
      <c r="A32" s="121" t="s">
        <v>174</v>
      </c>
    </row>
  </sheetData>
  <mergeCells count="32">
    <mergeCell ref="A29:B30"/>
    <mergeCell ref="C29:F29"/>
    <mergeCell ref="C30:F30"/>
    <mergeCell ref="A26:C26"/>
    <mergeCell ref="A27:G28"/>
    <mergeCell ref="B24:C24"/>
    <mergeCell ref="A25:C25"/>
    <mergeCell ref="A22:C22"/>
    <mergeCell ref="B23:C23"/>
    <mergeCell ref="B20:C20"/>
    <mergeCell ref="B21:C21"/>
    <mergeCell ref="B18:C18"/>
    <mergeCell ref="B19:C19"/>
    <mergeCell ref="A16:C16"/>
    <mergeCell ref="B17:C17"/>
    <mergeCell ref="B14:C14"/>
    <mergeCell ref="B15:C15"/>
    <mergeCell ref="B13:C13"/>
    <mergeCell ref="B10:C10"/>
    <mergeCell ref="B11:C11"/>
    <mergeCell ref="B8:C8"/>
    <mergeCell ref="A9:C9"/>
    <mergeCell ref="B7:C7"/>
    <mergeCell ref="A4:C4"/>
    <mergeCell ref="B5:C5"/>
    <mergeCell ref="A2:C2"/>
    <mergeCell ref="B12:C12"/>
    <mergeCell ref="D2:D3"/>
    <mergeCell ref="B3:C3"/>
    <mergeCell ref="A1:G1"/>
    <mergeCell ref="E2:G2"/>
    <mergeCell ref="B6:C6"/>
  </mergeCells>
  <printOptions horizontalCentered="1" verticalCentered="1"/>
  <pageMargins left="0.39370078740157483" right="0.39370078740157483" top="0.39370078740157483" bottom="0.39370078740157483" header="0.39370078740157483" footer="0.39370078740157483"/>
  <pageSetup paperSize="9"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E3F4A38FF20B45AD0DBA4D5022091D" ma:contentTypeVersion="10" ma:contentTypeDescription="Crée un document." ma:contentTypeScope="" ma:versionID="8cce25b87359e32c7a8a17724badf645">
  <xsd:schema xmlns:xsd="http://www.w3.org/2001/XMLSchema" xmlns:xs="http://www.w3.org/2001/XMLSchema" xmlns:p="http://schemas.microsoft.com/office/2006/metadata/properties" xmlns:ns2="b1e81bcf-a2d0-4e63-873f-b540a98f27b7" targetNamespace="http://schemas.microsoft.com/office/2006/metadata/properties" ma:root="true" ma:fieldsID="75d9511f53437009aca429160615b276" ns2:_="">
    <xsd:import namespace="b1e81bcf-a2d0-4e63-873f-b540a98f27b7"/>
    <xsd:element name="properties">
      <xsd:complexType>
        <xsd:sequence>
          <xsd:element name="documentManagement">
            <xsd:complexType>
              <xsd:all>
                <xsd:element ref="ns2:archive" minOccurs="0"/>
                <xsd:element ref="ns2:MediaServiceMetadata" minOccurs="0"/>
                <xsd:element ref="ns2:MediaServiceFastMetadata" minOccurs="0"/>
                <xsd:element ref="ns2:MediaServiceAutoTags" minOccurs="0"/>
                <xsd:element ref="ns2:cnp_fpspp_vi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81bcf-a2d0-4e63-873f-b540a98f27b7" elementFormDefault="qualified">
    <xsd:import namespace="http://schemas.microsoft.com/office/2006/documentManagement/types"/>
    <xsd:import namespace="http://schemas.microsoft.com/office/infopath/2007/PartnerControls"/>
    <xsd:element name="archive" ma:index="8" nillable="true" ma:displayName="archive" ma:default="0" ma:internalName="archive">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MediaServiceAutoTags" ma:internalName="MediaServiceAutoTags" ma:readOnly="true">
      <xsd:simpleType>
        <xsd:restriction base="dms:Text"/>
      </xsd:simpleType>
    </xsd:element>
    <xsd:element name="cnp_fpspp_visible" ma:index="12" nillable="true" ma:displayName="visible" ma:default="1" ma:internalName="cnp_fpspp_vi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chive xmlns="b1e81bcf-a2d0-4e63-873f-b540a98f27b7">false</archive>
    <cnp_fpspp_visible xmlns="b1e81bcf-a2d0-4e63-873f-b540a98f27b7">true</cnp_fpspp_visible>
  </documentManagement>
</p:properties>
</file>

<file path=customXml/itemProps1.xml><?xml version="1.0" encoding="utf-8"?>
<ds:datastoreItem xmlns:ds="http://schemas.openxmlformats.org/officeDocument/2006/customXml" ds:itemID="{2747F858-9106-41CD-B9E1-E66F46CCDD0E}"/>
</file>

<file path=customXml/itemProps2.xml><?xml version="1.0" encoding="utf-8"?>
<ds:datastoreItem xmlns:ds="http://schemas.openxmlformats.org/officeDocument/2006/customXml" ds:itemID="{1A655549-0D70-46C7-A2D6-61989FA2D006}"/>
</file>

<file path=customXml/itemProps3.xml><?xml version="1.0" encoding="utf-8"?>
<ds:datastoreItem xmlns:ds="http://schemas.openxmlformats.org/officeDocument/2006/customXml" ds:itemID="{064859D0-812B-4AF2-B673-23D1DE75D7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Analyse demandes traitées</vt:lpstr>
      <vt:lpstr>Répartition par sexe et CSP</vt:lpstr>
      <vt:lpstr>Répartition par sexe et âge</vt:lpstr>
      <vt:lpstr>Répart du nb par taille d'Entre</vt:lpstr>
      <vt:lpstr>Répart Engagt par taille d'Entr</vt:lpstr>
      <vt:lpstr>Coûts péda pris en charge</vt:lpstr>
      <vt:lpstr>Répart tps de travai</vt:lpstr>
      <vt:lpstr>Certificateurs et niv visés</vt:lpstr>
      <vt:lpstr>Spécialités de formatio</vt:lpstr>
      <vt:lpstr>Régionalisation</vt:lpstr>
      <vt:lpstr>Secteurs d'activités</vt:lpstr>
    </vt:vector>
  </TitlesOfParts>
  <Company>FPSPP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Wilfried Jason</dc:creator>
  <cp:lastModifiedBy>Wilfried Jason</cp:lastModifiedBy>
  <cp:lastPrinted>2017-11-21T15:18:59Z</cp:lastPrinted>
  <dcterms:created xsi:type="dcterms:W3CDTF">2016-11-03T13:42:33Z</dcterms:created>
  <dcterms:modified xsi:type="dcterms:W3CDTF">2017-12-18T13:25:03Z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0x01010085E3F4A38FF20B45AD0DBA4D5022091D</vt:lpwstr>
  </property>
  <property fmtid="{D5CDD505-2E9C-101B-9397-08002B2CF9AE}" pid="3" name="visible">
    <vt:bool>true</vt:bool>
  </property>
</Properties>
</file>