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60" yWindow="30" windowWidth="24945" windowHeight="12435" firstSheet="1" activeTab="2"/>
  </bookViews>
  <sheets>
    <sheet name="Analyse demandes traitées" sheetId="36" r:id="rId1"/>
    <sheet name="Répartition par sexe et CSP" sheetId="37" r:id="rId2"/>
    <sheet name="Répart du nb d'heures par CSP" sheetId="39" r:id="rId3"/>
    <sheet name="Répartition par sexe et âge" sheetId="30" r:id="rId4"/>
    <sheet name="Répart du nb par taille d'Entre" sheetId="35" r:id="rId5"/>
    <sheet name="Répart Engagt par taille d'Entr" sheetId="38" r:id="rId6"/>
    <sheet name="Coûts péda pris en charge" sheetId="31" r:id="rId7"/>
    <sheet name="Niveaux de formation visés" sheetId="34" r:id="rId8"/>
    <sheet name="Durée de la formation" sheetId="33" r:id="rId9"/>
    <sheet name="Spécialité de formation" sheetId="29" r:id="rId10"/>
    <sheet name="Régionalisation" sheetId="32" r:id="rId11"/>
    <sheet name="Secteurs d'activité" sheetId="40" r:id="rId12"/>
  </sheets>
  <calcPr calcId="145621"/>
</workbook>
</file>

<file path=xl/calcChain.xml><?xml version="1.0" encoding="utf-8"?>
<calcChain xmlns="http://schemas.openxmlformats.org/spreadsheetml/2006/main">
  <c r="K3" i="35" l="1"/>
  <c r="H5" i="30"/>
  <c r="H4" i="30"/>
  <c r="H3" i="30"/>
  <c r="G5" i="30"/>
  <c r="F5" i="30"/>
  <c r="E5" i="30"/>
  <c r="D5" i="30"/>
  <c r="C5" i="30"/>
  <c r="B5" i="30"/>
  <c r="G5" i="37"/>
  <c r="G4" i="37"/>
  <c r="G3" i="37"/>
  <c r="F5" i="37"/>
  <c r="E5" i="37"/>
  <c r="D5" i="37"/>
  <c r="C5" i="37"/>
  <c r="B5" i="37"/>
  <c r="G25" i="40" l="1"/>
  <c r="G3" i="39"/>
  <c r="K3" i="38"/>
  <c r="I7" i="34"/>
  <c r="I5" i="34"/>
  <c r="H10" i="34"/>
  <c r="F10" i="34"/>
  <c r="D10" i="34"/>
  <c r="B10" i="34"/>
  <c r="I3" i="33"/>
  <c r="D22" i="32"/>
  <c r="C22" i="32"/>
  <c r="B22" i="32"/>
  <c r="E7" i="31"/>
  <c r="D7" i="31"/>
  <c r="C7" i="31"/>
  <c r="B7" i="31"/>
  <c r="H22" i="29"/>
  <c r="F22" i="29"/>
  <c r="E22" i="29"/>
  <c r="D22" i="29"/>
  <c r="H16" i="29"/>
  <c r="F16" i="29"/>
  <c r="E16" i="29"/>
  <c r="D16" i="29"/>
  <c r="H9" i="29"/>
  <c r="F9" i="29"/>
  <c r="E9" i="29"/>
  <c r="D9" i="29"/>
  <c r="H4" i="29"/>
  <c r="H26" i="29" s="1"/>
  <c r="F4" i="29"/>
  <c r="E4" i="29"/>
  <c r="E26" i="29" s="1"/>
  <c r="D4" i="29"/>
  <c r="D26" i="29" s="1"/>
  <c r="F26" i="29" l="1"/>
  <c r="I30" i="29"/>
  <c r="I32" i="29"/>
  <c r="C10" i="34"/>
  <c r="E10" i="34"/>
  <c r="G10" i="34"/>
  <c r="I4" i="34"/>
  <c r="I6" i="34"/>
  <c r="I8" i="34"/>
  <c r="I9" i="34"/>
  <c r="I3" i="34"/>
  <c r="I10" i="34" s="1"/>
  <c r="I31" i="29"/>
  <c r="I29" i="29"/>
</calcChain>
</file>

<file path=xl/sharedStrings.xml><?xml version="1.0" encoding="utf-8"?>
<sst xmlns="http://schemas.openxmlformats.org/spreadsheetml/2006/main" count="219" uniqueCount="178">
  <si>
    <t>Demandes traitées au cours de l'exercice</t>
  </si>
  <si>
    <t>Nombre de stagiaires formés en année N</t>
  </si>
  <si>
    <t>Nombre de demandes enregistrées</t>
  </si>
  <si>
    <t>Nombre de demandes instruites et présentées en commission</t>
  </si>
  <si>
    <t>Nombre de demandes acceptées</t>
  </si>
  <si>
    <t>Classification des emplois</t>
  </si>
  <si>
    <t>Ouvriers</t>
  </si>
  <si>
    <t>Employés</t>
  </si>
  <si>
    <t xml:space="preserve">Agents de maîtrise techniciens et autres professions intermédiaires </t>
  </si>
  <si>
    <t>Ingénieurs et cadres</t>
  </si>
  <si>
    <t>Non répartis</t>
  </si>
  <si>
    <t>TOTAL</t>
  </si>
  <si>
    <t>Hommes</t>
  </si>
  <si>
    <t>Femmes</t>
  </si>
  <si>
    <t>moins de 25 ans</t>
  </si>
  <si>
    <t>de 25 à 34 ans</t>
  </si>
  <si>
    <t>de 35 à 44 ans</t>
  </si>
  <si>
    <t>de 45 à 50 ans</t>
  </si>
  <si>
    <t>51 ans et plus</t>
  </si>
  <si>
    <t>Classe de taille (nombre de salariés)</t>
  </si>
  <si>
    <t>moins de 10</t>
  </si>
  <si>
    <t>de 10 à 19</t>
  </si>
  <si>
    <t>de 20 à 49</t>
  </si>
  <si>
    <t>de 50 à 199</t>
  </si>
  <si>
    <t>de 500 à 1.999</t>
  </si>
  <si>
    <t>2.000 et plus</t>
  </si>
  <si>
    <t>Nombre</t>
  </si>
  <si>
    <t>Engagement total</t>
  </si>
  <si>
    <t>Niveaux</t>
  </si>
  <si>
    <t>I et II</t>
  </si>
  <si>
    <t>III</t>
  </si>
  <si>
    <t>IV</t>
  </si>
  <si>
    <t>V</t>
  </si>
  <si>
    <t>VI</t>
  </si>
  <si>
    <t>IX</t>
  </si>
  <si>
    <t>Titre ou diplôme homologué</t>
  </si>
  <si>
    <t xml:space="preserve">Liste CPNE </t>
  </si>
  <si>
    <t>Pas de certification</t>
  </si>
  <si>
    <t>Durée</t>
  </si>
  <si>
    <t>moins de 40h</t>
  </si>
  <si>
    <t>de 40 à 199h</t>
  </si>
  <si>
    <t>de 200 à 499h</t>
  </si>
  <si>
    <t>de 500 à 799h</t>
  </si>
  <si>
    <t>de 800 à 1199h</t>
  </si>
  <si>
    <t>1 200 heures et +</t>
  </si>
  <si>
    <t>Agents de maîtrise, techniciens et autres professions intermédiaires</t>
  </si>
  <si>
    <t xml:space="preserve">Nombre d'heures de formation </t>
  </si>
  <si>
    <t>///</t>
  </si>
  <si>
    <t>Nombre de stagiaires</t>
  </si>
  <si>
    <t>Nombre d'heures-stagiaires</t>
  </si>
  <si>
    <t>Spécialités de formation</t>
  </si>
  <si>
    <t>Coûts des actions de formation ayant fait l’objet d’une décision de prise en charge au cours de l’exercice (en €uros)</t>
  </si>
  <si>
    <t>Code</t>
  </si>
  <si>
    <t>Intitulé de la spécialité de formation</t>
  </si>
  <si>
    <t>coûts pédagogiques</t>
  </si>
  <si>
    <t>coûts annexes (rémunérations, frais transports/hébergement)</t>
  </si>
  <si>
    <t>Domaines disciplinaires</t>
  </si>
  <si>
    <t>Formations générales</t>
  </si>
  <si>
    <t>Mathématiques</t>
  </si>
  <si>
    <t>Sciences humaines et de droit</t>
  </si>
  <si>
    <t>Lettres et arts</t>
  </si>
  <si>
    <t>Techno.industr. fondamentales et de transform.</t>
  </si>
  <si>
    <t>Agriculture, pêche, forêts, espaces verts</t>
  </si>
  <si>
    <t>Transfo.agro-alimentaires, chimiques et apparentés</t>
  </si>
  <si>
    <t>Génie civil, bois, construction</t>
  </si>
  <si>
    <t>Textiles, habillement, cuirs et peaux</t>
  </si>
  <si>
    <t>Mécanique, électricité, électronique</t>
  </si>
  <si>
    <t>Spécialités plurivalentes des services</t>
  </si>
  <si>
    <t>Communication et information</t>
  </si>
  <si>
    <t>Services aux personnes</t>
  </si>
  <si>
    <t>Services à la collectivité</t>
  </si>
  <si>
    <t>Domaines du développement personnel</t>
  </si>
  <si>
    <t>Domaines des capacités individuelles</t>
  </si>
  <si>
    <t>Domaines des activités quotidiennes et de loisirs</t>
  </si>
  <si>
    <t>Prise en charge moyenne, par stagiaire (en €uros) :</t>
  </si>
  <si>
    <t>Prise en charge moyenne, par heure-stagiaire (en €uros) :</t>
  </si>
  <si>
    <t>Nombre moyen d’heures-stagiaires prises en charge, par stagiaire (en heures) :</t>
  </si>
  <si>
    <t>Régions</t>
  </si>
  <si>
    <t>Bretagne</t>
  </si>
  <si>
    <t>Centre</t>
  </si>
  <si>
    <t>Corse</t>
  </si>
  <si>
    <t>Pays de la Loire</t>
  </si>
  <si>
    <t>Guadeloupe</t>
  </si>
  <si>
    <t>Guyane</t>
  </si>
  <si>
    <t>Martinique</t>
  </si>
  <si>
    <t>Réunion</t>
  </si>
  <si>
    <t>Coût des actions ayant fait l'objet d'une décision de prise en charge au cours de l'exercice (en €uros)</t>
  </si>
  <si>
    <r>
      <t>NB :</t>
    </r>
    <r>
      <rPr>
        <sz val="10"/>
        <rFont val="Century Gothic"/>
        <family val="2"/>
      </rPr>
      <t xml:space="preserve"> Considérer le montant global de la prise en charge décidée par l'OPACIF (soit les charges réalisées dans l'exercice, payées ou à payer, et les EFF pour la partie de l'action de formation restant à réaliser)</t>
    </r>
  </si>
  <si>
    <t xml:space="preserve"> </t>
  </si>
  <si>
    <t>Nombre de congés pris en charge</t>
  </si>
  <si>
    <t>Total des heures prises en charge</t>
  </si>
  <si>
    <t>Coûts pédagogiques pris en charge (en €uro)</t>
  </si>
  <si>
    <t>Coûts pédagogiques non pris en charge (en €uro)</t>
  </si>
  <si>
    <t xml:space="preserve">Prises en charge à 100 % </t>
  </si>
  <si>
    <t xml:space="preserve">Prises en charge partielle </t>
  </si>
  <si>
    <t>Non prises en charge</t>
  </si>
  <si>
    <t>Formations non payantes</t>
  </si>
  <si>
    <t>Diplôme d'Etat (ou national)</t>
  </si>
  <si>
    <t>Liste CQP</t>
  </si>
  <si>
    <t>Qualification reconnue dans les classifications d'une Convention Collective de branche</t>
  </si>
  <si>
    <t>Alsace, Champagne-Ardenne et Lorraine</t>
  </si>
  <si>
    <t>Aquitaine, Limousin et Poitou-Charentes</t>
  </si>
  <si>
    <t>Auvergne et Rhône-Alpes</t>
  </si>
  <si>
    <t>Bourgogne et Franche Comté</t>
  </si>
  <si>
    <t>Languedoc-Roussillon et Midi-Pyrénées</t>
  </si>
  <si>
    <t>Nord / Pas de Calais et Picardie</t>
  </si>
  <si>
    <t>Basse-Normandie et Haute-Normandie</t>
  </si>
  <si>
    <t>Île-de-France</t>
  </si>
  <si>
    <t>Provence-Alpes-Côte d'Azur</t>
  </si>
  <si>
    <t>Mayotte</t>
  </si>
  <si>
    <t>Codes  NACE</t>
  </si>
  <si>
    <t>Secteurs d'activité</t>
  </si>
  <si>
    <t>SECTION A</t>
  </si>
  <si>
    <t>Agriculture, sylviculture et pêche</t>
  </si>
  <si>
    <t>SECTION B</t>
  </si>
  <si>
    <t>Industries extractives</t>
  </si>
  <si>
    <t>SECTION C</t>
  </si>
  <si>
    <t>Industries manufacturières</t>
  </si>
  <si>
    <t xml:space="preserve">SECTION D </t>
  </si>
  <si>
    <t>Production et distribution d'électricité, de gaz, de vapeur et d'air conditionné</t>
  </si>
  <si>
    <t>SECTION E</t>
  </si>
  <si>
    <t>Production et distribution d'eau; assainissement, gestion des déchets et dépollution</t>
  </si>
  <si>
    <t>SECTION F</t>
  </si>
  <si>
    <t>Construction</t>
  </si>
  <si>
    <t>SECTION G</t>
  </si>
  <si>
    <t>Commerce; réparation d'automobile et de motocycles</t>
  </si>
  <si>
    <t>SECTION H</t>
  </si>
  <si>
    <t>Transports et d'entreposage</t>
  </si>
  <si>
    <t>SECTION I</t>
  </si>
  <si>
    <t>Hébergement et de restauration</t>
  </si>
  <si>
    <t>SECTION J</t>
  </si>
  <si>
    <t>Information et de communication</t>
  </si>
  <si>
    <t>SECTION K</t>
  </si>
  <si>
    <t>Activités finanicères et d'assurance</t>
  </si>
  <si>
    <t>SECTION L</t>
  </si>
  <si>
    <t>Activités immobilières</t>
  </si>
  <si>
    <t>SECTION M</t>
  </si>
  <si>
    <t>Activités spécialisées, scientifiques et techniques</t>
  </si>
  <si>
    <t>SECTION N</t>
  </si>
  <si>
    <t>Activités de services administratifs et de soutien</t>
  </si>
  <si>
    <t>SECTION O</t>
  </si>
  <si>
    <t>Administration publique</t>
  </si>
  <si>
    <t xml:space="preserve">SECTION P </t>
  </si>
  <si>
    <t>Enseignement</t>
  </si>
  <si>
    <t>SECTION Q</t>
  </si>
  <si>
    <t>Santé humaine et action sociale</t>
  </si>
  <si>
    <t>SECTION R</t>
  </si>
  <si>
    <t>Arts, spectacles et activités récréatives</t>
  </si>
  <si>
    <t>SECTION S</t>
  </si>
  <si>
    <t>Autres activités de services</t>
  </si>
  <si>
    <t>SECTION T</t>
  </si>
  <si>
    <t>Activités des ménages en tant qu'employeurs, activités indifférenciées des ménages en tant que producteurs de biens et services pour usage propre</t>
  </si>
  <si>
    <t xml:space="preserve">SECTION U </t>
  </si>
  <si>
    <t>Activités extra-territoriales</t>
  </si>
  <si>
    <t>Echanges et gestion (commerce, vente, comptabilité, transport)</t>
  </si>
  <si>
    <t>CIF CDD</t>
  </si>
  <si>
    <t>Nombre de CIF CDD</t>
  </si>
  <si>
    <t>COÛT TOTAL DES CIF CDD (en €uros)</t>
  </si>
  <si>
    <t xml:space="preserve">Nombre d'heures- stagiaires CIF CDD </t>
  </si>
  <si>
    <t xml:space="preserve">Nombre de CIF CDD </t>
  </si>
  <si>
    <t>de 200 à 299</t>
  </si>
  <si>
    <t>de 300 à 499</t>
  </si>
  <si>
    <t>Domaines des services technico-professionnels</t>
  </si>
  <si>
    <t>Domaines technico-professionnels de la production</t>
  </si>
  <si>
    <t>Total CIF CDI</t>
  </si>
  <si>
    <t>Classification par tranche d'âge</t>
  </si>
  <si>
    <t>CIF CDD : REPARTITION DU NOMBRE D'HEURES DE FORMATION PRISES EN CHARGE SELON LA CSP</t>
  </si>
  <si>
    <t>CIF CDD : REPARTITION DES ENGAGEMENTS CORRESPONDANTS SELON LA TAILLE DES ENTREPRISES</t>
  </si>
  <si>
    <t xml:space="preserve">CIF CDD : REPARTITION DES COÛTS PEDAGOGIQUES SELON UNE PRISE EN CHARGE TOTALE ET PARTIELLE                     </t>
  </si>
  <si>
    <t xml:space="preserve">CIF CDD : DUREE DE LA FORMATION </t>
  </si>
  <si>
    <t>CIF CDD : NIVEAUX DE FORMATION VISES</t>
  </si>
  <si>
    <t>CIF CDD : SPECIALITES DE FORMATION</t>
  </si>
  <si>
    <t>CIF CDD : REGIONALISATION</t>
  </si>
  <si>
    <t>CIF CDD : ANALYSE DES DEMANDES TRAITÉES ET NOMBRE GERES PAR OPACIF EN 2015</t>
  </si>
  <si>
    <t>CIF CDD : REPARTITION DU NOMBRE SELON LE SEXE ET LA CSP</t>
  </si>
  <si>
    <t>CIF CDD : REPARTITION DU NOMBRE SELON LE SEXE ET L'ÂGE</t>
  </si>
  <si>
    <t>CIF CDD : REPARTITION DU NOMBRE SELON LA TAILLE DES ENTREPRISES</t>
  </si>
  <si>
    <t>CIF CDD : SECTEURS D'ACTIVITE DES BENEFICIAIRES DE FORMATION AU COURS DE L'ANNEE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</si>
</sst>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10" x14ac:knownFonts="1">
    <font>
      <sz val="10"/>
      <color theme="1"/>
      <name val="Century Gothic"/>
      <family val="2"/>
    </font>
    <font>
      <sz val="10"/>
      <name val="Arial"/>
      <family val="2"/>
    </font>
    <font>
      <sz val="10"/>
      <name val="Century Gothic"/>
      <family val="2"/>
    </font>
    <font>
      <sz val="10"/>
      <name val="MS Sans Serif"/>
      <family val="2"/>
    </font>
    <font>
      <b/>
      <sz val="10"/>
      <name val="Megi Sans"/>
    </font>
    <font>
      <b/>
      <sz val="10"/>
      <name val="Avenir"/>
      <family val="2"/>
    </font>
    <font>
      <sz val="10"/>
      <name val="Avenir"/>
      <family val="2"/>
    </font>
    <font>
      <b/>
      <sz val="10"/>
      <color rgb="FF0070C0"/>
      <name val="Avenir"/>
      <family val="2"/>
    </font>
    <font>
      <sz val="10"/>
      <color indexed="8"/>
      <name val="Avenir"/>
      <family val="2"/>
    </font>
    <font>
      <b/>
      <sz val="10"/>
      <color indexed="8"/>
      <name val="Avenir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3FB50"/>
        <bgColor indexed="64"/>
      </patternFill>
    </fill>
  </fills>
  <borders count="67">
    <border>
      <left/>
      <right/>
      <top/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medium">
        <color theme="0" tint="-0.499984740745262"/>
      </left>
      <right style="thin">
        <color theme="0" tint="-0.499984740745262"/>
      </right>
      <top style="medium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/>
      <bottom/>
      <diagonal/>
    </border>
    <border>
      <left/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/>
      <top style="medium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thin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 style="thin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/>
      <bottom style="thin">
        <color theme="0" tint="-0.499984740745262"/>
      </bottom>
      <diagonal/>
    </border>
    <border>
      <left style="medium">
        <color theme="0" tint="-0.499984740745262"/>
      </left>
      <right/>
      <top style="thin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/>
      <right/>
      <top style="medium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medium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medium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/>
      <right style="thin">
        <color theme="0" tint="-0.499984740745262"/>
      </right>
      <top/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medium">
        <color theme="0" tint="-0.499984740745262"/>
      </bottom>
      <diagonal/>
    </border>
    <border>
      <left style="thin">
        <color theme="0" tint="-0.499984740745262"/>
      </left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thin">
        <color theme="0" tint="-0.499984740745262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09">
    <xf numFmtId="0" fontId="0" fillId="0" borderId="0" xfId="0"/>
    <xf numFmtId="0" fontId="0" fillId="0" borderId="0" xfId="0" applyFont="1" applyAlignment="1">
      <alignment vertical="center" wrapText="1"/>
    </xf>
    <xf numFmtId="0" fontId="5" fillId="0" borderId="33" xfId="1" applyFont="1" applyFill="1" applyBorder="1" applyAlignment="1" applyProtection="1">
      <alignment horizontal="centerContinuous" vertical="center" wrapText="1"/>
    </xf>
    <xf numFmtId="0" fontId="5" fillId="0" borderId="3" xfId="1" applyFont="1" applyFill="1" applyBorder="1" applyAlignment="1" applyProtection="1">
      <alignment horizontal="centerContinuous" vertical="center" wrapText="1"/>
    </xf>
    <xf numFmtId="0" fontId="5" fillId="0" borderId="47" xfId="1" applyFont="1" applyFill="1" applyBorder="1" applyAlignment="1" applyProtection="1">
      <alignment horizontal="centerContinuous" vertical="center" wrapText="1"/>
    </xf>
    <xf numFmtId="0" fontId="6" fillId="0" borderId="35" xfId="1" applyFont="1" applyFill="1" applyBorder="1" applyAlignment="1" applyProtection="1">
      <alignment horizontal="center" vertical="center" wrapText="1"/>
    </xf>
    <xf numFmtId="0" fontId="6" fillId="0" borderId="9" xfId="1" applyFont="1" applyFill="1" applyBorder="1" applyAlignment="1" applyProtection="1">
      <alignment horizontal="center" vertical="center" wrapText="1"/>
    </xf>
    <xf numFmtId="0" fontId="6" fillId="0" borderId="43" xfId="1" applyFont="1" applyFill="1" applyBorder="1" applyAlignment="1" applyProtection="1">
      <alignment horizontal="center" vertical="center" wrapText="1"/>
    </xf>
    <xf numFmtId="0" fontId="6" fillId="0" borderId="1" xfId="1" applyFont="1" applyFill="1" applyBorder="1" applyAlignment="1" applyProtection="1">
      <alignment horizontal="center" vertical="center" wrapText="1"/>
    </xf>
    <xf numFmtId="164" fontId="6" fillId="0" borderId="34" xfId="1" applyNumberFormat="1" applyFont="1" applyFill="1" applyBorder="1" applyAlignment="1" applyProtection="1">
      <alignment vertical="center" wrapText="1"/>
      <protection locked="0"/>
    </xf>
    <xf numFmtId="164" fontId="6" fillId="0" borderId="15" xfId="1" applyNumberFormat="1" applyFont="1" applyFill="1" applyBorder="1" applyAlignment="1" applyProtection="1">
      <alignment vertical="center" wrapText="1"/>
      <protection locked="0"/>
    </xf>
    <xf numFmtId="164" fontId="6" fillId="0" borderId="40" xfId="1" applyNumberFormat="1" applyFont="1" applyFill="1" applyBorder="1" applyAlignment="1" applyProtection="1">
      <alignment vertical="center" wrapText="1"/>
      <protection locked="0"/>
    </xf>
    <xf numFmtId="164" fontId="6" fillId="0" borderId="1" xfId="1" applyNumberFormat="1" applyFont="1" applyFill="1" applyBorder="1" applyAlignment="1" applyProtection="1">
      <alignment vertical="center" wrapText="1"/>
      <protection locked="0"/>
    </xf>
    <xf numFmtId="0" fontId="6" fillId="0" borderId="14" xfId="1" applyFont="1" applyFill="1" applyBorder="1" applyAlignment="1" applyProtection="1">
      <alignment horizontal="center" vertical="center" wrapText="1"/>
    </xf>
    <xf numFmtId="0" fontId="6" fillId="0" borderId="15" xfId="1" applyFont="1" applyFill="1" applyBorder="1" applyAlignment="1" applyProtection="1">
      <alignment horizontal="center" vertical="center" wrapText="1"/>
    </xf>
    <xf numFmtId="0" fontId="6" fillId="0" borderId="40" xfId="1" applyFont="1" applyFill="1" applyBorder="1" applyAlignment="1" applyProtection="1">
      <alignment horizontal="center" vertical="center" wrapText="1"/>
    </xf>
    <xf numFmtId="0" fontId="5" fillId="2" borderId="1" xfId="1" applyFont="1" applyFill="1" applyBorder="1" applyAlignment="1" applyProtection="1">
      <alignment horizontal="center" vertical="center" wrapText="1"/>
    </xf>
    <xf numFmtId="0" fontId="6" fillId="0" borderId="49" xfId="1" applyFont="1" applyFill="1" applyBorder="1" applyAlignment="1" applyProtection="1">
      <alignment horizontal="center" vertical="center" wrapText="1"/>
    </xf>
    <xf numFmtId="164" fontId="6" fillId="0" borderId="33" xfId="1" applyNumberFormat="1" applyFont="1" applyFill="1" applyBorder="1" applyAlignment="1" applyProtection="1">
      <alignment horizontal="right" vertical="center" wrapText="1"/>
      <protection locked="0"/>
    </xf>
    <xf numFmtId="164" fontId="6" fillId="0" borderId="3" xfId="1" applyNumberFormat="1" applyFont="1" applyFill="1" applyBorder="1" applyAlignment="1" applyProtection="1">
      <alignment horizontal="right" vertical="center" wrapText="1"/>
      <protection locked="0"/>
    </xf>
    <xf numFmtId="164" fontId="6" fillId="0" borderId="47" xfId="1" applyNumberFormat="1" applyFont="1" applyFill="1" applyBorder="1" applyAlignment="1" applyProtection="1">
      <alignment horizontal="right" vertical="center" wrapText="1"/>
      <protection locked="0"/>
    </xf>
    <xf numFmtId="164" fontId="7" fillId="2" borderId="49" xfId="1" applyNumberFormat="1" applyFont="1" applyFill="1" applyBorder="1" applyAlignment="1" applyProtection="1">
      <alignment horizontal="right" vertical="center" wrapText="1"/>
    </xf>
    <xf numFmtId="0" fontId="6" fillId="0" borderId="48" xfId="1" applyFont="1" applyFill="1" applyBorder="1" applyAlignment="1" applyProtection="1">
      <alignment horizontal="center" vertical="center" wrapText="1"/>
    </xf>
    <xf numFmtId="164" fontId="6" fillId="0" borderId="37" xfId="1" applyNumberFormat="1" applyFont="1" applyFill="1" applyBorder="1" applyAlignment="1" applyProtection="1">
      <alignment horizontal="right" vertical="center" wrapText="1"/>
      <protection locked="0"/>
    </xf>
    <xf numFmtId="164" fontId="6" fillId="0" borderId="6" xfId="1" applyNumberFormat="1" applyFont="1" applyFill="1" applyBorder="1" applyAlignment="1" applyProtection="1">
      <alignment horizontal="right" vertical="center" wrapText="1"/>
      <protection locked="0"/>
    </xf>
    <xf numFmtId="164" fontId="6" fillId="0" borderId="42" xfId="1" applyNumberFormat="1" applyFont="1" applyFill="1" applyBorder="1" applyAlignment="1" applyProtection="1">
      <alignment horizontal="right" vertical="center" wrapText="1"/>
      <protection locked="0"/>
    </xf>
    <xf numFmtId="164" fontId="7" fillId="2" borderId="45" xfId="1" applyNumberFormat="1" applyFont="1" applyFill="1" applyBorder="1" applyAlignment="1" applyProtection="1">
      <alignment horizontal="right" vertical="center" wrapText="1"/>
    </xf>
    <xf numFmtId="164" fontId="7" fillId="2" borderId="34" xfId="1" applyNumberFormat="1" applyFont="1" applyFill="1" applyBorder="1" applyAlignment="1" applyProtection="1">
      <alignment horizontal="right" vertical="center" wrapText="1"/>
    </xf>
    <xf numFmtId="164" fontId="7" fillId="2" borderId="15" xfId="1" applyNumberFormat="1" applyFont="1" applyFill="1" applyBorder="1" applyAlignment="1" applyProtection="1">
      <alignment horizontal="right" vertical="center" wrapText="1"/>
    </xf>
    <xf numFmtId="164" fontId="7" fillId="2" borderId="40" xfId="1" applyNumberFormat="1" applyFont="1" applyFill="1" applyBorder="1" applyAlignment="1" applyProtection="1">
      <alignment horizontal="right" vertical="center" wrapText="1"/>
    </xf>
    <xf numFmtId="164" fontId="7" fillId="2" borderId="1" xfId="1" applyNumberFormat="1" applyFont="1" applyFill="1" applyBorder="1" applyAlignment="1" applyProtection="1">
      <alignment horizontal="right" vertical="center" wrapText="1"/>
    </xf>
    <xf numFmtId="0" fontId="6" fillId="0" borderId="34" xfId="1" applyFont="1" applyFill="1" applyBorder="1" applyAlignment="1" applyProtection="1">
      <alignment horizontal="center" vertical="center" wrapText="1"/>
    </xf>
    <xf numFmtId="3" fontId="6" fillId="0" borderId="34" xfId="1" applyNumberFormat="1" applyFont="1" applyFill="1" applyBorder="1" applyAlignment="1" applyProtection="1">
      <alignment horizontal="right" vertical="center" wrapText="1"/>
      <protection locked="0"/>
    </xf>
    <xf numFmtId="3" fontId="6" fillId="0" borderId="15" xfId="1" applyNumberFormat="1" applyFont="1" applyFill="1" applyBorder="1" applyAlignment="1" applyProtection="1">
      <alignment horizontal="right" vertical="center" wrapText="1"/>
      <protection locked="0"/>
    </xf>
    <xf numFmtId="3" fontId="6" fillId="0" borderId="40" xfId="1" applyNumberFormat="1" applyFont="1" applyFill="1" applyBorder="1" applyAlignment="1" applyProtection="1">
      <alignment vertical="center" wrapText="1"/>
      <protection locked="0"/>
    </xf>
    <xf numFmtId="3" fontId="6" fillId="0" borderId="40" xfId="1" applyNumberFormat="1" applyFont="1" applyFill="1" applyBorder="1" applyAlignment="1" applyProtection="1">
      <alignment horizontal="right" vertical="center" wrapText="1"/>
      <protection locked="0"/>
    </xf>
    <xf numFmtId="3" fontId="7" fillId="2" borderId="1" xfId="1" applyNumberFormat="1" applyFont="1" applyFill="1" applyBorder="1" applyAlignment="1" applyProtection="1">
      <alignment horizontal="right" vertical="center" wrapText="1"/>
    </xf>
    <xf numFmtId="0" fontId="6" fillId="0" borderId="29" xfId="1" applyFont="1" applyFill="1" applyBorder="1" applyAlignment="1" applyProtection="1">
      <alignment horizontal="center" vertical="center" wrapText="1"/>
    </xf>
    <xf numFmtId="0" fontId="6" fillId="0" borderId="32" xfId="1" applyFont="1" applyFill="1" applyBorder="1" applyAlignment="1" applyProtection="1">
      <alignment horizontal="center" vertical="center" wrapText="1"/>
    </xf>
    <xf numFmtId="3" fontId="6" fillId="0" borderId="2" xfId="1" applyNumberFormat="1" applyFont="1" applyFill="1" applyBorder="1" applyAlignment="1" applyProtection="1">
      <alignment horizontal="right" vertical="center" wrapText="1"/>
      <protection locked="0"/>
    </xf>
    <xf numFmtId="3" fontId="6" fillId="0" borderId="3" xfId="1" applyNumberFormat="1" applyFont="1" applyFill="1" applyBorder="1" applyAlignment="1" applyProtection="1">
      <alignment horizontal="right" vertical="center" wrapText="1"/>
      <protection locked="0"/>
    </xf>
    <xf numFmtId="3" fontId="6" fillId="0" borderId="47" xfId="1" applyNumberFormat="1" applyFont="1" applyFill="1" applyBorder="1" applyAlignment="1" applyProtection="1">
      <alignment horizontal="right" vertical="center" wrapText="1"/>
      <protection locked="0"/>
    </xf>
    <xf numFmtId="3" fontId="7" fillId="2" borderId="49" xfId="1" applyNumberFormat="1" applyFont="1" applyFill="1" applyBorder="1" applyAlignment="1" applyProtection="1">
      <alignment horizontal="right" vertical="center" wrapText="1"/>
    </xf>
    <xf numFmtId="0" fontId="6" fillId="0" borderId="53" xfId="1" applyFont="1" applyFill="1" applyBorder="1" applyAlignment="1" applyProtection="1">
      <alignment horizontal="center" vertical="center" wrapText="1"/>
    </xf>
    <xf numFmtId="3" fontId="6" fillId="0" borderId="5" xfId="1" applyNumberFormat="1" applyFont="1" applyFill="1" applyBorder="1" applyAlignment="1" applyProtection="1">
      <alignment horizontal="right" vertical="center" wrapText="1"/>
      <protection locked="0"/>
    </xf>
    <xf numFmtId="3" fontId="6" fillId="0" borderId="6" xfId="1" applyNumberFormat="1" applyFont="1" applyFill="1" applyBorder="1" applyAlignment="1" applyProtection="1">
      <alignment horizontal="right" vertical="center" wrapText="1"/>
      <protection locked="0"/>
    </xf>
    <xf numFmtId="3" fontId="6" fillId="0" borderId="42" xfId="1" applyNumberFormat="1" applyFont="1" applyFill="1" applyBorder="1" applyAlignment="1" applyProtection="1">
      <alignment horizontal="right" vertical="center" wrapText="1"/>
      <protection locked="0"/>
    </xf>
    <xf numFmtId="3" fontId="7" fillId="2" borderId="45" xfId="1" applyNumberFormat="1" applyFont="1" applyFill="1" applyBorder="1" applyAlignment="1" applyProtection="1">
      <alignment horizontal="right" vertical="center" wrapText="1"/>
    </xf>
    <xf numFmtId="0" fontId="5" fillId="2" borderId="29" xfId="1" applyFont="1" applyFill="1" applyBorder="1" applyAlignment="1" applyProtection="1">
      <alignment horizontal="center" vertical="center" wrapText="1"/>
    </xf>
    <xf numFmtId="3" fontId="7" fillId="2" borderId="14" xfId="1" applyNumberFormat="1" applyFont="1" applyFill="1" applyBorder="1" applyAlignment="1" applyProtection="1">
      <alignment horizontal="right" vertical="center" wrapText="1"/>
    </xf>
    <xf numFmtId="3" fontId="7" fillId="2" borderId="15" xfId="1" applyNumberFormat="1" applyFont="1" applyFill="1" applyBorder="1" applyAlignment="1" applyProtection="1">
      <alignment horizontal="right" vertical="center" wrapText="1"/>
    </xf>
    <xf numFmtId="3" fontId="7" fillId="2" borderId="40" xfId="1" applyNumberFormat="1" applyFont="1" applyFill="1" applyBorder="1" applyAlignment="1" applyProtection="1">
      <alignment horizontal="right" vertical="center" wrapText="1"/>
    </xf>
    <xf numFmtId="3" fontId="6" fillId="0" borderId="63" xfId="1" applyNumberFormat="1" applyFont="1" applyFill="1" applyBorder="1" applyAlignment="1" applyProtection="1">
      <alignment horizontal="right" vertical="center" wrapText="1"/>
      <protection locked="0"/>
    </xf>
    <xf numFmtId="3" fontId="6" fillId="0" borderId="64" xfId="1" applyNumberFormat="1" applyFont="1" applyFill="1" applyBorder="1" applyAlignment="1" applyProtection="1">
      <alignment horizontal="right" vertical="center" wrapText="1"/>
      <protection locked="0"/>
    </xf>
    <xf numFmtId="3" fontId="6" fillId="0" borderId="65" xfId="1" applyNumberFormat="1" applyFont="1" applyFill="1" applyBorder="1" applyAlignment="1" applyProtection="1">
      <alignment horizontal="right" vertical="center" wrapText="1"/>
      <protection locked="0"/>
    </xf>
    <xf numFmtId="3" fontId="7" fillId="2" borderId="54" xfId="1" applyNumberFormat="1" applyFont="1" applyFill="1" applyBorder="1" applyAlignment="1" applyProtection="1">
      <alignment horizontal="right" vertical="center" wrapText="1"/>
    </xf>
    <xf numFmtId="0" fontId="5" fillId="0" borderId="23" xfId="1" applyFont="1" applyFill="1" applyBorder="1" applyAlignment="1" applyProtection="1">
      <alignment horizontal="center" vertical="center" wrapText="1"/>
    </xf>
    <xf numFmtId="0" fontId="6" fillId="0" borderId="16" xfId="1" applyFont="1" applyFill="1" applyBorder="1" applyAlignment="1" applyProtection="1">
      <alignment horizontal="center" vertical="center" wrapText="1"/>
    </xf>
    <xf numFmtId="3" fontId="6" fillId="0" borderId="44" xfId="1" applyNumberFormat="1" applyFont="1" applyFill="1" applyBorder="1" applyAlignment="1" applyProtection="1">
      <alignment horizontal="right" vertical="center" wrapText="1"/>
      <protection locked="0"/>
    </xf>
    <xf numFmtId="3" fontId="6" fillId="0" borderId="36" xfId="1" applyNumberFormat="1" applyFont="1" applyFill="1" applyBorder="1" applyAlignment="1" applyProtection="1">
      <alignment horizontal="right" vertical="center" wrapText="1"/>
      <protection locked="0"/>
    </xf>
    <xf numFmtId="3" fontId="6" fillId="2" borderId="13" xfId="1" applyNumberFormat="1" applyFont="1" applyFill="1" applyBorder="1" applyAlignment="1" applyProtection="1">
      <alignment horizontal="center" vertical="center" wrapText="1"/>
    </xf>
    <xf numFmtId="0" fontId="6" fillId="0" borderId="51" xfId="1" applyFont="1" applyFill="1" applyBorder="1" applyAlignment="1" applyProtection="1">
      <alignment horizontal="center" vertical="center" wrapText="1"/>
    </xf>
    <xf numFmtId="3" fontId="6" fillId="0" borderId="45" xfId="1" applyNumberFormat="1" applyFont="1" applyFill="1" applyBorder="1" applyAlignment="1" applyProtection="1">
      <alignment horizontal="right" vertical="center" wrapText="1"/>
      <protection locked="0"/>
    </xf>
    <xf numFmtId="3" fontId="6" fillId="0" borderId="37" xfId="1" applyNumberFormat="1" applyFont="1" applyFill="1" applyBorder="1" applyAlignment="1" applyProtection="1">
      <alignment horizontal="right" vertical="center" wrapText="1"/>
      <protection locked="0"/>
    </xf>
    <xf numFmtId="3" fontId="6" fillId="0" borderId="7" xfId="1" applyNumberFormat="1" applyFont="1" applyFill="1" applyBorder="1" applyAlignment="1" applyProtection="1">
      <alignment horizontal="right" vertical="center" wrapText="1"/>
      <protection locked="0"/>
    </xf>
    <xf numFmtId="3" fontId="6" fillId="2" borderId="37" xfId="1" quotePrefix="1" applyNumberFormat="1" applyFont="1" applyFill="1" applyBorder="1" applyAlignment="1" applyProtection="1">
      <alignment horizontal="center" vertical="center" wrapText="1"/>
    </xf>
    <xf numFmtId="0" fontId="6" fillId="0" borderId="50" xfId="1" applyFont="1" applyFill="1" applyBorder="1" applyAlignment="1" applyProtection="1">
      <alignment horizontal="center" vertical="center" wrapText="1"/>
    </xf>
    <xf numFmtId="3" fontId="6" fillId="0" borderId="48" xfId="1" applyNumberFormat="1" applyFont="1" applyFill="1" applyBorder="1" applyAlignment="1" applyProtection="1">
      <alignment horizontal="right" vertical="center" wrapText="1"/>
      <protection locked="0"/>
    </xf>
    <xf numFmtId="3" fontId="6" fillId="2" borderId="39" xfId="1" quotePrefix="1" applyNumberFormat="1" applyFont="1" applyFill="1" applyBorder="1" applyAlignment="1" applyProtection="1">
      <alignment horizontal="center" vertical="center" wrapText="1"/>
    </xf>
    <xf numFmtId="3" fontId="6" fillId="2" borderId="17" xfId="1" quotePrefix="1" applyNumberFormat="1" applyFont="1" applyFill="1" applyBorder="1" applyAlignment="1" applyProtection="1">
      <alignment horizontal="center" vertical="center" wrapText="1"/>
    </xf>
    <xf numFmtId="0" fontId="5" fillId="2" borderId="28" xfId="1" applyFont="1" applyFill="1" applyBorder="1" applyAlignment="1" applyProtection="1">
      <alignment horizontal="center" vertical="center" wrapText="1"/>
    </xf>
    <xf numFmtId="3" fontId="7" fillId="2" borderId="34" xfId="1" applyNumberFormat="1" applyFont="1" applyFill="1" applyBorder="1" applyAlignment="1" applyProtection="1">
      <alignment horizontal="right" vertical="center" wrapText="1"/>
    </xf>
    <xf numFmtId="3" fontId="7" fillId="2" borderId="16" xfId="1" applyNumberFormat="1" applyFont="1" applyFill="1" applyBorder="1" applyAlignment="1" applyProtection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40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3" fontId="6" fillId="0" borderId="36" xfId="0" applyNumberFormat="1" applyFont="1" applyFill="1" applyBorder="1" applyAlignment="1">
      <alignment vertical="center" wrapText="1"/>
    </xf>
    <xf numFmtId="3" fontId="6" fillId="0" borderId="12" xfId="0" applyNumberFormat="1" applyFont="1" applyFill="1" applyBorder="1" applyAlignment="1">
      <alignment vertical="center" wrapText="1"/>
    </xf>
    <xf numFmtId="3" fontId="6" fillId="0" borderId="41" xfId="0" applyNumberFormat="1" applyFont="1" applyFill="1" applyBorder="1" applyAlignment="1">
      <alignment vertical="center" wrapText="1"/>
    </xf>
    <xf numFmtId="3" fontId="7" fillId="2" borderId="44" xfId="1" applyNumberFormat="1" applyFont="1" applyFill="1" applyBorder="1" applyAlignment="1" applyProtection="1">
      <alignment horizontal="right" vertical="center" wrapText="1"/>
    </xf>
    <xf numFmtId="0" fontId="6" fillId="0" borderId="45" xfId="0" applyFont="1" applyBorder="1" applyAlignment="1">
      <alignment horizontal="center" vertical="center" wrapText="1"/>
    </xf>
    <xf numFmtId="3" fontId="6" fillId="0" borderId="37" xfId="0" applyNumberFormat="1" applyFont="1" applyFill="1" applyBorder="1" applyAlignment="1">
      <alignment vertical="center" wrapText="1"/>
    </xf>
    <xf numFmtId="3" fontId="6" fillId="0" borderId="6" xfId="0" applyNumberFormat="1" applyFont="1" applyFill="1" applyBorder="1" applyAlignment="1">
      <alignment vertical="center" wrapText="1"/>
    </xf>
    <xf numFmtId="3" fontId="6" fillId="0" borderId="42" xfId="0" applyNumberFormat="1" applyFont="1" applyFill="1" applyBorder="1" applyAlignment="1">
      <alignment vertical="center" wrapText="1"/>
    </xf>
    <xf numFmtId="0" fontId="6" fillId="0" borderId="46" xfId="0" applyFont="1" applyBorder="1" applyAlignment="1">
      <alignment horizontal="center" vertical="center" wrapText="1"/>
    </xf>
    <xf numFmtId="3" fontId="7" fillId="2" borderId="34" xfId="0" applyNumberFormat="1" applyFont="1" applyFill="1" applyBorder="1" applyAlignment="1">
      <alignment vertical="center" wrapText="1"/>
    </xf>
    <xf numFmtId="3" fontId="7" fillId="2" borderId="15" xfId="0" applyNumberFormat="1" applyFont="1" applyFill="1" applyBorder="1" applyAlignment="1">
      <alignment vertical="center" wrapText="1"/>
    </xf>
    <xf numFmtId="3" fontId="7" fillId="2" borderId="40" xfId="0" applyNumberFormat="1" applyFont="1" applyFill="1" applyBorder="1" applyAlignment="1">
      <alignment vertical="center" wrapText="1"/>
    </xf>
    <xf numFmtId="3" fontId="7" fillId="2" borderId="1" xfId="0" applyNumberFormat="1" applyFont="1" applyFill="1" applyBorder="1" applyAlignment="1">
      <alignment vertical="center" wrapText="1"/>
    </xf>
    <xf numFmtId="0" fontId="6" fillId="0" borderId="8" xfId="1" applyFont="1" applyFill="1" applyBorder="1" applyAlignment="1" applyProtection="1">
      <alignment horizontal="center" vertical="center" wrapText="1"/>
    </xf>
    <xf numFmtId="3" fontId="7" fillId="2" borderId="59" xfId="1" applyNumberFormat="1" applyFont="1" applyFill="1" applyBorder="1" applyAlignment="1" applyProtection="1">
      <alignment vertical="center" wrapText="1"/>
    </xf>
    <xf numFmtId="3" fontId="7" fillId="2" borderId="44" xfId="1" applyNumberFormat="1" applyFont="1" applyFill="1" applyBorder="1" applyAlignment="1" applyProtection="1">
      <alignment vertical="center" wrapText="1"/>
    </xf>
    <xf numFmtId="0" fontId="6" fillId="0" borderId="5" xfId="1" applyFont="1" applyFill="1" applyBorder="1" applyAlignment="1" applyProtection="1">
      <alignment horizontal="center" vertical="center" wrapText="1"/>
    </xf>
    <xf numFmtId="3" fontId="6" fillId="0" borderId="57" xfId="1" applyNumberFormat="1" applyFont="1" applyFill="1" applyBorder="1" applyAlignment="1" applyProtection="1">
      <alignment horizontal="right" vertical="center" wrapText="1"/>
      <protection locked="0"/>
    </xf>
    <xf numFmtId="3" fontId="7" fillId="2" borderId="57" xfId="1" applyNumberFormat="1" applyFont="1" applyFill="1" applyBorder="1" applyAlignment="1" applyProtection="1">
      <alignment vertical="center" wrapText="1"/>
    </xf>
    <xf numFmtId="3" fontId="7" fillId="2" borderId="45" xfId="1" applyNumberFormat="1" applyFont="1" applyFill="1" applyBorder="1" applyAlignment="1" applyProtection="1">
      <alignment vertical="center" wrapText="1"/>
    </xf>
    <xf numFmtId="3" fontId="7" fillId="2" borderId="30" xfId="1" applyNumberFormat="1" applyFont="1" applyFill="1" applyBorder="1" applyAlignment="1" applyProtection="1">
      <alignment vertical="center" wrapText="1"/>
    </xf>
    <xf numFmtId="3" fontId="7" fillId="2" borderId="1" xfId="1" applyNumberFormat="1" applyFont="1" applyFill="1" applyBorder="1" applyAlignment="1" applyProtection="1">
      <alignment vertical="center" wrapText="1"/>
    </xf>
    <xf numFmtId="3" fontId="7" fillId="0" borderId="49" xfId="1" applyNumberFormat="1" applyFont="1" applyFill="1" applyBorder="1" applyAlignment="1" applyProtection="1">
      <alignment vertical="center" wrapText="1"/>
    </xf>
    <xf numFmtId="3" fontId="7" fillId="0" borderId="45" xfId="1" applyNumberFormat="1" applyFont="1" applyFill="1" applyBorder="1" applyAlignment="1" applyProtection="1">
      <alignment vertical="center" wrapText="1"/>
    </xf>
    <xf numFmtId="1" fontId="7" fillId="0" borderId="46" xfId="1" applyNumberFormat="1" applyFont="1" applyFill="1" applyBorder="1" applyAlignment="1" applyProtection="1">
      <alignment vertical="center" wrapText="1"/>
    </xf>
    <xf numFmtId="0" fontId="6" fillId="0" borderId="38" xfId="1" applyFont="1" applyFill="1" applyBorder="1" applyAlignment="1" applyProtection="1">
      <alignment horizontal="center" vertical="center" wrapText="1"/>
    </xf>
    <xf numFmtId="0" fontId="6" fillId="0" borderId="11" xfId="1" applyFont="1" applyFill="1" applyBorder="1" applyAlignment="1" applyProtection="1">
      <alignment horizontal="center" vertical="center" wrapText="1"/>
    </xf>
    <xf numFmtId="3" fontId="6" fillId="0" borderId="52" xfId="1" applyNumberFormat="1" applyFont="1" applyFill="1" applyBorder="1" applyAlignment="1" applyProtection="1">
      <alignment vertical="center" wrapText="1"/>
      <protection locked="0"/>
    </xf>
    <xf numFmtId="3" fontId="6" fillId="0" borderId="44" xfId="1" applyNumberFormat="1" applyFont="1" applyFill="1" applyBorder="1" applyAlignment="1" applyProtection="1">
      <alignment vertical="center" wrapText="1"/>
      <protection locked="0"/>
    </xf>
    <xf numFmtId="3" fontId="6" fillId="0" borderId="66" xfId="1" applyNumberFormat="1" applyFont="1" applyFill="1" applyBorder="1" applyAlignment="1" applyProtection="1">
      <alignment vertical="center" wrapText="1"/>
      <protection locked="0"/>
    </xf>
    <xf numFmtId="3" fontId="6" fillId="0" borderId="51" xfId="1" applyNumberFormat="1" applyFont="1" applyFill="1" applyBorder="1" applyAlignment="1" applyProtection="1">
      <alignment vertical="center" wrapText="1"/>
      <protection locked="0"/>
    </xf>
    <xf numFmtId="3" fontId="6" fillId="0" borderId="45" xfId="1" applyNumberFormat="1" applyFont="1" applyFill="1" applyBorder="1" applyAlignment="1" applyProtection="1">
      <alignment vertical="center" wrapText="1"/>
      <protection locked="0"/>
    </xf>
    <xf numFmtId="3" fontId="6" fillId="0" borderId="61" xfId="1" applyNumberFormat="1" applyFont="1" applyFill="1" applyBorder="1" applyAlignment="1" applyProtection="1">
      <alignment vertical="center" wrapText="1"/>
      <protection locked="0"/>
    </xf>
    <xf numFmtId="3" fontId="7" fillId="2" borderId="38" xfId="1" applyNumberFormat="1" applyFont="1" applyFill="1" applyBorder="1" applyAlignment="1" applyProtection="1">
      <alignment horizontal="right" vertical="center" wrapText="1"/>
    </xf>
    <xf numFmtId="0" fontId="6" fillId="0" borderId="60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6" fillId="0" borderId="11" xfId="2" applyFont="1" applyFill="1" applyBorder="1" applyAlignment="1">
      <alignment horizontal="center" vertical="center" wrapText="1"/>
    </xf>
    <xf numFmtId="0" fontId="6" fillId="0" borderId="5" xfId="2" applyFont="1" applyFill="1" applyBorder="1" applyAlignment="1">
      <alignment horizontal="center" vertical="center" wrapText="1"/>
    </xf>
    <xf numFmtId="0" fontId="6" fillId="0" borderId="5" xfId="2" applyFont="1" applyFill="1" applyBorder="1" applyAlignment="1">
      <alignment horizontal="center" vertical="center"/>
    </xf>
    <xf numFmtId="3" fontId="6" fillId="0" borderId="48" xfId="1" applyNumberFormat="1" applyFont="1" applyFill="1" applyBorder="1" applyAlignment="1" applyProtection="1">
      <alignment vertical="center" wrapText="1"/>
      <protection locked="0"/>
    </xf>
    <xf numFmtId="0" fontId="4" fillId="3" borderId="14" xfId="1" applyFont="1" applyFill="1" applyBorder="1" applyAlignment="1" applyProtection="1">
      <alignment horizontal="left" vertical="center" wrapText="1"/>
    </xf>
    <xf numFmtId="0" fontId="4" fillId="3" borderId="15" xfId="1" applyFont="1" applyFill="1" applyBorder="1" applyAlignment="1" applyProtection="1">
      <alignment horizontal="left" vertical="center" wrapText="1"/>
    </xf>
    <xf numFmtId="0" fontId="4" fillId="3" borderId="16" xfId="1" applyFont="1" applyFill="1" applyBorder="1" applyAlignment="1" applyProtection="1">
      <alignment horizontal="left" vertical="center" wrapText="1"/>
    </xf>
    <xf numFmtId="0" fontId="5" fillId="0" borderId="49" xfId="1" applyFont="1" applyFill="1" applyBorder="1" applyAlignment="1" applyProtection="1">
      <alignment horizontal="center" vertical="center" wrapText="1"/>
    </xf>
    <xf numFmtId="0" fontId="5" fillId="0" borderId="46" xfId="1" applyFont="1" applyFill="1" applyBorder="1" applyAlignment="1" applyProtection="1">
      <alignment horizontal="center" vertical="center" wrapText="1"/>
    </xf>
    <xf numFmtId="0" fontId="4" fillId="3" borderId="29" xfId="1" applyFont="1" applyFill="1" applyBorder="1" applyAlignment="1" applyProtection="1">
      <alignment horizontal="left" vertical="center" wrapText="1"/>
    </xf>
    <xf numFmtId="0" fontId="4" fillId="3" borderId="30" xfId="1" applyFont="1" applyFill="1" applyBorder="1" applyAlignment="1" applyProtection="1">
      <alignment horizontal="left" vertical="center" wrapText="1"/>
    </xf>
    <xf numFmtId="0" fontId="4" fillId="3" borderId="38" xfId="1" applyFont="1" applyFill="1" applyBorder="1" applyAlignment="1" applyProtection="1">
      <alignment horizontal="left" vertical="center" wrapText="1"/>
    </xf>
    <xf numFmtId="0" fontId="4" fillId="3" borderId="21" xfId="1" applyFont="1" applyFill="1" applyBorder="1" applyAlignment="1" applyProtection="1">
      <alignment horizontal="left" vertical="center" wrapText="1"/>
    </xf>
    <xf numFmtId="0" fontId="4" fillId="3" borderId="22" xfId="1" applyFont="1" applyFill="1" applyBorder="1" applyAlignment="1" applyProtection="1">
      <alignment horizontal="left" vertical="center" wrapText="1"/>
    </xf>
    <xf numFmtId="0" fontId="4" fillId="3" borderId="18" xfId="1" applyFont="1" applyFill="1" applyBorder="1" applyAlignment="1" applyProtection="1">
      <alignment horizontal="left" vertical="center" wrapText="1"/>
    </xf>
    <xf numFmtId="0" fontId="4" fillId="3" borderId="29" xfId="1" applyFont="1" applyFill="1" applyBorder="1" applyAlignment="1">
      <alignment horizontal="left" vertical="center" wrapText="1"/>
    </xf>
    <xf numFmtId="0" fontId="4" fillId="3" borderId="30" xfId="1" applyFont="1" applyFill="1" applyBorder="1" applyAlignment="1">
      <alignment horizontal="left" vertical="center" wrapText="1"/>
    </xf>
    <xf numFmtId="0" fontId="4" fillId="3" borderId="38" xfId="1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0" fontId="4" fillId="3" borderId="16" xfId="0" applyFont="1" applyFill="1" applyBorder="1" applyAlignment="1">
      <alignment horizontal="left" vertical="center" wrapText="1"/>
    </xf>
    <xf numFmtId="0" fontId="6" fillId="0" borderId="2" xfId="1" applyFont="1" applyFill="1" applyBorder="1" applyAlignment="1" applyProtection="1">
      <alignment horizontal="center" vertical="center" wrapText="1"/>
    </xf>
    <xf numFmtId="0" fontId="6" fillId="0" borderId="3" xfId="1" applyFont="1" applyFill="1" applyBorder="1" applyAlignment="1" applyProtection="1">
      <alignment horizontal="center" vertical="center" wrapText="1"/>
    </xf>
    <xf numFmtId="0" fontId="6" fillId="0" borderId="4" xfId="1" applyFont="1" applyFill="1" applyBorder="1" applyAlignment="1" applyProtection="1">
      <alignment horizontal="center" vertical="center" wrapText="1"/>
    </xf>
    <xf numFmtId="0" fontId="6" fillId="0" borderId="56" xfId="1" applyFont="1" applyFill="1" applyBorder="1" applyAlignment="1" applyProtection="1">
      <alignment horizontal="center" vertical="center" wrapText="1"/>
    </xf>
    <xf numFmtId="0" fontId="6" fillId="0" borderId="58" xfId="1" applyFont="1" applyFill="1" applyBorder="1" applyAlignment="1" applyProtection="1">
      <alignment horizontal="center" vertical="center" wrapText="1"/>
    </xf>
    <xf numFmtId="0" fontId="6" fillId="0" borderId="49" xfId="1" applyFont="1" applyFill="1" applyBorder="1" applyAlignment="1" applyProtection="1">
      <alignment horizontal="center" vertical="center" wrapText="1"/>
    </xf>
    <xf numFmtId="0" fontId="6" fillId="0" borderId="46" xfId="1" applyFont="1" applyFill="1" applyBorder="1" applyAlignment="1" applyProtection="1">
      <alignment horizontal="center" vertical="center" wrapText="1"/>
    </xf>
    <xf numFmtId="0" fontId="6" fillId="0" borderId="9" xfId="1" applyFont="1" applyFill="1" applyBorder="1" applyAlignment="1" applyProtection="1">
      <alignment horizontal="center" vertical="center" wrapText="1"/>
    </xf>
    <xf numFmtId="0" fontId="6" fillId="0" borderId="10" xfId="1" applyFont="1" applyFill="1" applyBorder="1" applyAlignment="1" applyProtection="1">
      <alignment horizontal="center" vertical="center" wrapText="1"/>
    </xf>
    <xf numFmtId="0" fontId="6" fillId="0" borderId="8" xfId="1" applyFont="1" applyFill="1" applyBorder="1" applyAlignment="1" applyProtection="1">
      <alignment horizontal="center" vertical="center" wrapText="1"/>
    </xf>
    <xf numFmtId="0" fontId="5" fillId="2" borderId="11" xfId="1" applyFont="1" applyFill="1" applyBorder="1" applyAlignment="1" applyProtection="1">
      <alignment horizontal="center" vertical="center" wrapText="1"/>
    </xf>
    <xf numFmtId="0" fontId="5" fillId="2" borderId="12" xfId="1" applyFont="1" applyFill="1" applyBorder="1" applyAlignment="1" applyProtection="1">
      <alignment horizontal="center" vertical="center" wrapText="1"/>
    </xf>
    <xf numFmtId="0" fontId="5" fillId="2" borderId="13" xfId="1" applyFont="1" applyFill="1" applyBorder="1" applyAlignment="1" applyProtection="1">
      <alignment horizontal="center" vertical="center" wrapText="1"/>
    </xf>
    <xf numFmtId="3" fontId="7" fillId="2" borderId="11" xfId="1" applyNumberFormat="1" applyFont="1" applyFill="1" applyBorder="1" applyAlignment="1" applyProtection="1">
      <alignment horizontal="right" vertical="center" wrapText="1"/>
    </xf>
    <xf numFmtId="3" fontId="7" fillId="2" borderId="12" xfId="1" applyNumberFormat="1" applyFont="1" applyFill="1" applyBorder="1" applyAlignment="1" applyProtection="1">
      <alignment horizontal="right" vertical="center" wrapText="1"/>
    </xf>
    <xf numFmtId="3" fontId="7" fillId="2" borderId="13" xfId="1" applyNumberFormat="1" applyFont="1" applyFill="1" applyBorder="1" applyAlignment="1" applyProtection="1">
      <alignment horizontal="right" vertical="center" wrapText="1"/>
    </xf>
    <xf numFmtId="0" fontId="6" fillId="0" borderId="6" xfId="1" applyFont="1" applyFill="1" applyBorder="1" applyAlignment="1" applyProtection="1">
      <alignment horizontal="center" vertical="center" wrapText="1"/>
    </xf>
    <xf numFmtId="0" fontId="6" fillId="0" borderId="7" xfId="1" applyFont="1" applyFill="1" applyBorder="1" applyAlignment="1" applyProtection="1">
      <alignment horizontal="center" vertical="center" wrapText="1"/>
    </xf>
    <xf numFmtId="3" fontId="6" fillId="0" borderId="5" xfId="1" applyNumberFormat="1" applyFont="1" applyFill="1" applyBorder="1" applyAlignment="1" applyProtection="1">
      <alignment horizontal="right" vertical="center" wrapText="1"/>
      <protection locked="0"/>
    </xf>
    <xf numFmtId="3" fontId="6" fillId="0" borderId="6" xfId="1" applyNumberFormat="1" applyFont="1" applyFill="1" applyBorder="1" applyAlignment="1" applyProtection="1">
      <alignment horizontal="right" vertical="center" wrapText="1"/>
      <protection locked="0"/>
    </xf>
    <xf numFmtId="3" fontId="6" fillId="0" borderId="7" xfId="1" applyNumberFormat="1" applyFont="1" applyFill="1" applyBorder="1" applyAlignment="1" applyProtection="1">
      <alignment horizontal="right" vertical="center" wrapText="1"/>
      <protection locked="0"/>
    </xf>
    <xf numFmtId="0" fontId="5" fillId="2" borderId="5" xfId="1" applyFont="1" applyFill="1" applyBorder="1" applyAlignment="1" applyProtection="1">
      <alignment horizontal="center" vertical="center" wrapText="1"/>
    </xf>
    <xf numFmtId="0" fontId="5" fillId="2" borderId="6" xfId="1" applyFont="1" applyFill="1" applyBorder="1" applyAlignment="1" applyProtection="1">
      <alignment horizontal="center" vertical="center" wrapText="1"/>
    </xf>
    <xf numFmtId="0" fontId="5" fillId="2" borderId="7" xfId="1" applyFont="1" applyFill="1" applyBorder="1" applyAlignment="1" applyProtection="1">
      <alignment horizontal="center" vertical="center" wrapText="1"/>
    </xf>
    <xf numFmtId="3" fontId="7" fillId="2" borderId="5" xfId="1" applyNumberFormat="1" applyFont="1" applyFill="1" applyBorder="1" applyAlignment="1" applyProtection="1">
      <alignment horizontal="right" vertical="center" wrapText="1"/>
    </xf>
    <xf numFmtId="3" fontId="7" fillId="2" borderId="6" xfId="1" applyNumberFormat="1" applyFont="1" applyFill="1" applyBorder="1" applyAlignment="1" applyProtection="1">
      <alignment horizontal="right" vertical="center" wrapText="1"/>
    </xf>
    <xf numFmtId="3" fontId="7" fillId="2" borderId="7" xfId="1" applyNumberFormat="1" applyFont="1" applyFill="1" applyBorder="1" applyAlignment="1" applyProtection="1">
      <alignment horizontal="right" vertical="center" wrapText="1"/>
    </xf>
    <xf numFmtId="0" fontId="5" fillId="2" borderId="19" xfId="1" applyFont="1" applyFill="1" applyBorder="1" applyAlignment="1" applyProtection="1">
      <alignment horizontal="center" vertical="center" wrapText="1"/>
    </xf>
    <xf numFmtId="0" fontId="5" fillId="2" borderId="20" xfId="1" applyFont="1" applyFill="1" applyBorder="1" applyAlignment="1" applyProtection="1">
      <alignment horizontal="center" vertical="center" wrapText="1"/>
    </xf>
    <xf numFmtId="0" fontId="5" fillId="2" borderId="17" xfId="1" applyFont="1" applyFill="1" applyBorder="1" applyAlignment="1" applyProtection="1">
      <alignment horizontal="center" vertical="center" wrapText="1"/>
    </xf>
    <xf numFmtId="0" fontId="5" fillId="2" borderId="14" xfId="1" applyFont="1" applyFill="1" applyBorder="1" applyAlignment="1" applyProtection="1">
      <alignment horizontal="center" vertical="center" wrapText="1"/>
    </xf>
    <xf numFmtId="0" fontId="5" fillId="2" borderId="15" xfId="1" applyFont="1" applyFill="1" applyBorder="1" applyAlignment="1" applyProtection="1">
      <alignment horizontal="center" vertical="center" wrapText="1"/>
    </xf>
    <xf numFmtId="0" fontId="5" fillId="2" borderId="16" xfId="1" applyFont="1" applyFill="1" applyBorder="1" applyAlignment="1" applyProtection="1">
      <alignment horizontal="center" vertical="center" wrapText="1"/>
    </xf>
    <xf numFmtId="3" fontId="7" fillId="2" borderId="14" xfId="1" applyNumberFormat="1" applyFont="1" applyFill="1" applyBorder="1" applyAlignment="1" applyProtection="1">
      <alignment horizontal="right" vertical="center" wrapText="1"/>
    </xf>
    <xf numFmtId="3" fontId="7" fillId="2" borderId="15" xfId="1" applyNumberFormat="1" applyFont="1" applyFill="1" applyBorder="1" applyAlignment="1" applyProtection="1">
      <alignment horizontal="right" vertical="center" wrapText="1"/>
    </xf>
    <xf numFmtId="3" fontId="7" fillId="2" borderId="16" xfId="1" applyNumberFormat="1" applyFont="1" applyFill="1" applyBorder="1" applyAlignment="1" applyProtection="1">
      <alignment horizontal="right" vertical="center" wrapText="1"/>
    </xf>
    <xf numFmtId="1" fontId="5" fillId="0" borderId="23" xfId="1" applyNumberFormat="1" applyFont="1" applyFill="1" applyBorder="1" applyAlignment="1" applyProtection="1">
      <alignment horizontal="left" vertical="center" wrapText="1"/>
    </xf>
    <xf numFmtId="1" fontId="5" fillId="0" borderId="24" xfId="1" applyNumberFormat="1" applyFont="1" applyFill="1" applyBorder="1" applyAlignment="1" applyProtection="1">
      <alignment horizontal="left" vertical="center" wrapText="1"/>
    </xf>
    <xf numFmtId="1" fontId="5" fillId="0" borderId="25" xfId="1" applyNumberFormat="1" applyFont="1" applyFill="1" applyBorder="1" applyAlignment="1" applyProtection="1">
      <alignment horizontal="left" vertical="center" wrapText="1"/>
    </xf>
    <xf numFmtId="1" fontId="5" fillId="0" borderId="26" xfId="1" applyNumberFormat="1" applyFont="1" applyFill="1" applyBorder="1" applyAlignment="1" applyProtection="1">
      <alignment horizontal="left" vertical="center" wrapText="1"/>
    </xf>
    <xf numFmtId="1" fontId="5" fillId="0" borderId="0" xfId="1" applyNumberFormat="1" applyFont="1" applyFill="1" applyBorder="1" applyAlignment="1" applyProtection="1">
      <alignment horizontal="left" vertical="center" wrapText="1"/>
    </xf>
    <xf numFmtId="1" fontId="5" fillId="0" borderId="27" xfId="1" applyNumberFormat="1" applyFont="1" applyFill="1" applyBorder="1" applyAlignment="1" applyProtection="1">
      <alignment horizontal="left" vertical="center" wrapText="1"/>
    </xf>
    <xf numFmtId="1" fontId="6" fillId="0" borderId="26" xfId="1" applyNumberFormat="1" applyFont="1" applyFill="1" applyBorder="1" applyAlignment="1" applyProtection="1">
      <alignment horizontal="center" vertical="center" wrapText="1"/>
    </xf>
    <xf numFmtId="1" fontId="6" fillId="0" borderId="27" xfId="1" applyNumberFormat="1" applyFont="1" applyFill="1" applyBorder="1" applyAlignment="1" applyProtection="1">
      <alignment horizontal="center" vertical="center" wrapText="1"/>
    </xf>
    <xf numFmtId="1" fontId="6" fillId="0" borderId="28" xfId="1" applyNumberFormat="1" applyFont="1" applyFill="1" applyBorder="1" applyAlignment="1" applyProtection="1">
      <alignment horizontal="center" vertical="center" wrapText="1"/>
    </xf>
    <xf numFmtId="1" fontId="6" fillId="0" borderId="31" xfId="1" applyNumberFormat="1" applyFont="1" applyFill="1" applyBorder="1" applyAlignment="1" applyProtection="1">
      <alignment horizontal="center" vertical="center" wrapText="1"/>
    </xf>
    <xf numFmtId="0" fontId="6" fillId="0" borderId="32" xfId="1" applyFont="1" applyFill="1" applyBorder="1" applyAlignment="1" applyProtection="1">
      <alignment horizontal="left" vertical="center" wrapText="1"/>
    </xf>
    <xf numFmtId="0" fontId="6" fillId="0" borderId="56" xfId="1" applyFont="1" applyFill="1" applyBorder="1" applyAlignment="1" applyProtection="1">
      <alignment horizontal="left" vertical="center" wrapText="1"/>
    </xf>
    <xf numFmtId="0" fontId="6" fillId="0" borderId="55" xfId="1" applyFont="1" applyFill="1" applyBorder="1" applyAlignment="1" applyProtection="1">
      <alignment horizontal="left" vertical="center" wrapText="1"/>
    </xf>
    <xf numFmtId="0" fontId="6" fillId="0" borderId="51" xfId="1" applyFont="1" applyFill="1" applyBorder="1" applyAlignment="1" applyProtection="1">
      <alignment horizontal="left" vertical="center" wrapText="1"/>
    </xf>
    <xf numFmtId="0" fontId="6" fillId="0" borderId="57" xfId="1" applyFont="1" applyFill="1" applyBorder="1" applyAlignment="1" applyProtection="1">
      <alignment horizontal="left" vertical="center" wrapText="1"/>
    </xf>
    <xf numFmtId="0" fontId="6" fillId="0" borderId="61" xfId="1" applyFont="1" applyFill="1" applyBorder="1" applyAlignment="1" applyProtection="1">
      <alignment horizontal="left" vertical="center" wrapText="1"/>
    </xf>
    <xf numFmtId="0" fontId="6" fillId="0" borderId="50" xfId="1" applyFont="1" applyFill="1" applyBorder="1" applyAlignment="1" applyProtection="1">
      <alignment horizontal="left" vertical="center" wrapText="1"/>
    </xf>
    <xf numFmtId="0" fontId="6" fillId="0" borderId="58" xfId="1" applyFont="1" applyFill="1" applyBorder="1" applyAlignment="1" applyProtection="1">
      <alignment horizontal="left" vertical="center" wrapText="1"/>
    </xf>
    <xf numFmtId="0" fontId="6" fillId="0" borderId="62" xfId="1" applyFont="1" applyFill="1" applyBorder="1" applyAlignment="1" applyProtection="1">
      <alignment horizontal="left" vertical="center" wrapText="1"/>
    </xf>
    <xf numFmtId="0" fontId="5" fillId="2" borderId="29" xfId="1" applyFont="1" applyFill="1" applyBorder="1" applyAlignment="1" applyProtection="1">
      <alignment horizontal="left" vertical="center" wrapText="1"/>
    </xf>
    <xf numFmtId="0" fontId="5" fillId="2" borderId="30" xfId="1" applyFont="1" applyFill="1" applyBorder="1" applyAlignment="1" applyProtection="1">
      <alignment horizontal="left" vertical="center" wrapText="1"/>
    </xf>
    <xf numFmtId="0" fontId="5" fillId="2" borderId="38" xfId="1" applyFont="1" applyFill="1" applyBorder="1" applyAlignment="1" applyProtection="1">
      <alignment horizontal="left" vertical="center" wrapText="1"/>
    </xf>
    <xf numFmtId="0" fontId="9" fillId="2" borderId="29" xfId="2" applyFont="1" applyFill="1" applyBorder="1" applyAlignment="1">
      <alignment horizontal="center" vertical="center" wrapText="1"/>
    </xf>
    <xf numFmtId="0" fontId="9" fillId="2" borderId="30" xfId="2" applyFont="1" applyFill="1" applyBorder="1" applyAlignment="1">
      <alignment horizontal="center" vertical="center" wrapText="1"/>
    </xf>
    <xf numFmtId="0" fontId="9" fillId="2" borderId="38" xfId="2" applyFont="1" applyFill="1" applyBorder="1" applyAlignment="1">
      <alignment horizontal="center" vertical="center" wrapText="1"/>
    </xf>
    <xf numFmtId="0" fontId="6" fillId="0" borderId="40" xfId="0" applyFont="1" applyFill="1" applyBorder="1" applyAlignment="1" applyProtection="1">
      <alignment horizontal="center" vertical="center"/>
    </xf>
    <xf numFmtId="0" fontId="6" fillId="0" borderId="30" xfId="0" applyFont="1" applyFill="1" applyBorder="1" applyAlignment="1" applyProtection="1">
      <alignment horizontal="center" vertical="center"/>
    </xf>
    <xf numFmtId="0" fontId="6" fillId="0" borderId="38" xfId="0" applyFont="1" applyFill="1" applyBorder="1" applyAlignment="1" applyProtection="1">
      <alignment horizontal="center" vertical="center"/>
    </xf>
    <xf numFmtId="1" fontId="8" fillId="0" borderId="42" xfId="2" applyNumberFormat="1" applyFont="1" applyFill="1" applyBorder="1" applyAlignment="1">
      <alignment horizontal="left" vertical="center" wrapText="1"/>
    </xf>
    <xf numFmtId="1" fontId="8" fillId="0" borderId="57" xfId="2" applyNumberFormat="1" applyFont="1" applyFill="1" applyBorder="1" applyAlignment="1">
      <alignment horizontal="left" vertical="center" wrapText="1"/>
    </xf>
    <xf numFmtId="1" fontId="8" fillId="0" borderId="61" xfId="2" applyNumberFormat="1" applyFont="1" applyFill="1" applyBorder="1" applyAlignment="1">
      <alignment horizontal="left" vertical="center" wrapText="1"/>
    </xf>
    <xf numFmtId="1" fontId="8" fillId="0" borderId="47" xfId="2" applyNumberFormat="1" applyFont="1" applyFill="1" applyBorder="1" applyAlignment="1">
      <alignment horizontal="left" vertical="center" wrapText="1"/>
    </xf>
    <xf numFmtId="1" fontId="8" fillId="0" borderId="56" xfId="2" applyNumberFormat="1" applyFont="1" applyFill="1" applyBorder="1" applyAlignment="1">
      <alignment horizontal="left" vertical="center" wrapText="1"/>
    </xf>
    <xf numFmtId="1" fontId="8" fillId="0" borderId="55" xfId="2" applyNumberFormat="1" applyFont="1" applyFill="1" applyBorder="1" applyAlignment="1">
      <alignment horizontal="left" vertical="center" wrapText="1"/>
    </xf>
    <xf numFmtId="0" fontId="8" fillId="0" borderId="50" xfId="2" applyFont="1" applyFill="1" applyBorder="1" applyAlignment="1">
      <alignment horizontal="center" vertical="center" wrapText="1"/>
    </xf>
    <xf numFmtId="0" fontId="8" fillId="0" borderId="58" xfId="2" applyFont="1" applyFill="1" applyBorder="1" applyAlignment="1">
      <alignment horizontal="center" vertical="center" wrapText="1"/>
    </xf>
    <xf numFmtId="0" fontId="8" fillId="0" borderId="62" xfId="2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_NAF rev. 2 libcourt 65 et 40" xfId="2"/>
  </cellStyles>
  <dxfs count="0"/>
  <tableStyles count="0" defaultTableStyle="TableStyleMedium2" defaultPivotStyle="PivotStyleLight16"/>
  <colors>
    <mruColors>
      <color rgb="FF648FF3"/>
      <color rgb="FFAA7939"/>
      <color rgb="FFFFAE58"/>
      <color rgb="FF93FB5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2">
    <tabColor theme="6" tint="0.39997558519241921"/>
    <pageSetUpPr fitToPage="1"/>
  </sheetPr>
  <dimension ref="A1:E4"/>
  <sheetViews>
    <sheetView zoomScaleNormal="100" workbookViewId="0">
      <selection activeCell="B4" sqref="B4:E4"/>
    </sheetView>
  </sheetViews>
  <sheetFormatPr baseColWidth="10" defaultRowHeight="27.75" customHeight="1" x14ac:dyDescent="0.25"/>
  <cols>
    <col min="1" max="1" width="22.7109375" style="1" customWidth="1"/>
    <col min="2" max="5" width="15.7109375" style="1" customWidth="1"/>
    <col min="6" max="16384" width="11.42578125" style="1"/>
  </cols>
  <sheetData>
    <row r="1" spans="1:5" ht="27.75" customHeight="1" thickBot="1" x14ac:dyDescent="0.3">
      <c r="A1" s="119" t="s">
        <v>173</v>
      </c>
      <c r="B1" s="120"/>
      <c r="C1" s="120"/>
      <c r="D1" s="120"/>
      <c r="E1" s="121"/>
    </row>
    <row r="2" spans="1:5" ht="27.75" customHeight="1" x14ac:dyDescent="0.25">
      <c r="A2" s="122"/>
      <c r="B2" s="2" t="s">
        <v>0</v>
      </c>
      <c r="C2" s="3"/>
      <c r="D2" s="4"/>
      <c r="E2" s="122" t="s">
        <v>1</v>
      </c>
    </row>
    <row r="3" spans="1:5" ht="75" customHeight="1" thickBot="1" x14ac:dyDescent="0.3">
      <c r="A3" s="123"/>
      <c r="B3" s="5" t="s">
        <v>2</v>
      </c>
      <c r="C3" s="6" t="s">
        <v>3</v>
      </c>
      <c r="D3" s="7" t="s">
        <v>4</v>
      </c>
      <c r="E3" s="123"/>
    </row>
    <row r="4" spans="1:5" ht="27.75" customHeight="1" thickBot="1" x14ac:dyDescent="0.3">
      <c r="A4" s="8" t="s">
        <v>155</v>
      </c>
      <c r="B4" s="9">
        <v>17225</v>
      </c>
      <c r="C4" s="10">
        <v>16135</v>
      </c>
      <c r="D4" s="11">
        <v>10607</v>
      </c>
      <c r="E4" s="12">
        <v>14757</v>
      </c>
    </row>
  </sheetData>
  <mergeCells count="3">
    <mergeCell ref="A1:E1"/>
    <mergeCell ref="A2:A3"/>
    <mergeCell ref="E2:E3"/>
  </mergeCells>
  <printOptions horizontalCentered="1" verticalCentered="1"/>
  <pageMargins left="0.39370078740157483" right="0.39370078740157483" top="0.39370078740157483" bottom="0.39370078740157483" header="0.39370078740157483" footer="0.39370078740157483"/>
  <pageSetup paperSize="9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9">
    <tabColor theme="6" tint="0.39997558519241921"/>
    <pageSetUpPr fitToPage="1"/>
  </sheetPr>
  <dimension ref="A1:I32"/>
  <sheetViews>
    <sheetView topLeftCell="A16" zoomScaleNormal="100" workbookViewId="0">
      <selection activeCell="E26" sqref="E26"/>
    </sheetView>
  </sheetViews>
  <sheetFormatPr baseColWidth="10" defaultRowHeight="13.5" x14ac:dyDescent="0.25"/>
  <cols>
    <col min="1" max="1" width="22.42578125" style="1" customWidth="1"/>
    <col min="2" max="2" width="29.42578125" style="1" customWidth="1"/>
    <col min="3" max="9" width="15.7109375" style="1" customWidth="1"/>
    <col min="10" max="16384" width="11.42578125" style="1"/>
  </cols>
  <sheetData>
    <row r="1" spans="1:9" ht="14.25" customHeight="1" thickBot="1" x14ac:dyDescent="0.3">
      <c r="A1" s="124" t="s">
        <v>171</v>
      </c>
      <c r="B1" s="125"/>
      <c r="C1" s="125"/>
      <c r="D1" s="125"/>
      <c r="E1" s="125"/>
      <c r="F1" s="125"/>
      <c r="G1" s="125"/>
      <c r="H1" s="125"/>
      <c r="I1" s="126"/>
    </row>
    <row r="2" spans="1:9" ht="33" customHeight="1" x14ac:dyDescent="0.25">
      <c r="A2" s="136" t="s">
        <v>50</v>
      </c>
      <c r="B2" s="137"/>
      <c r="C2" s="138"/>
      <c r="D2" s="139" t="s">
        <v>48</v>
      </c>
      <c r="E2" s="141" t="s">
        <v>49</v>
      </c>
      <c r="F2" s="136" t="s">
        <v>51</v>
      </c>
      <c r="G2" s="137"/>
      <c r="H2" s="137"/>
      <c r="I2" s="138"/>
    </row>
    <row r="3" spans="1:9" ht="35.25" customHeight="1" thickBot="1" x14ac:dyDescent="0.3">
      <c r="A3" s="92" t="s">
        <v>52</v>
      </c>
      <c r="B3" s="143" t="s">
        <v>53</v>
      </c>
      <c r="C3" s="144"/>
      <c r="D3" s="140"/>
      <c r="E3" s="142"/>
      <c r="F3" s="145" t="s">
        <v>54</v>
      </c>
      <c r="G3" s="143"/>
      <c r="H3" s="143" t="s">
        <v>55</v>
      </c>
      <c r="I3" s="144"/>
    </row>
    <row r="4" spans="1:9" x14ac:dyDescent="0.25">
      <c r="A4" s="146" t="s">
        <v>56</v>
      </c>
      <c r="B4" s="147"/>
      <c r="C4" s="148"/>
      <c r="D4" s="93">
        <f>SUM(D5:D8)</f>
        <v>397</v>
      </c>
      <c r="E4" s="94">
        <f>SUM(E5:E8)</f>
        <v>244182.68</v>
      </c>
      <c r="F4" s="149">
        <f>SUM(F5:G8)</f>
        <v>3246306.9699999997</v>
      </c>
      <c r="G4" s="150"/>
      <c r="H4" s="150">
        <f>SUM(H5:I8)</f>
        <v>5008060.79</v>
      </c>
      <c r="I4" s="151"/>
    </row>
    <row r="5" spans="1:9" ht="24.95" customHeight="1" x14ac:dyDescent="0.25">
      <c r="A5" s="95">
        <v>10</v>
      </c>
      <c r="B5" s="152" t="s">
        <v>57</v>
      </c>
      <c r="C5" s="153"/>
      <c r="D5" s="96">
        <v>22</v>
      </c>
      <c r="E5" s="62">
        <v>9723</v>
      </c>
      <c r="F5" s="154">
        <v>110964</v>
      </c>
      <c r="G5" s="155">
        <v>0</v>
      </c>
      <c r="H5" s="155">
        <v>180242</v>
      </c>
      <c r="I5" s="156">
        <v>0</v>
      </c>
    </row>
    <row r="6" spans="1:9" ht="24.95" customHeight="1" x14ac:dyDescent="0.25">
      <c r="A6" s="95">
        <v>11</v>
      </c>
      <c r="B6" s="152" t="s">
        <v>58</v>
      </c>
      <c r="C6" s="153"/>
      <c r="D6" s="96">
        <v>21</v>
      </c>
      <c r="E6" s="62">
        <v>15552</v>
      </c>
      <c r="F6" s="154">
        <v>159313.98000000001</v>
      </c>
      <c r="G6" s="155">
        <v>0</v>
      </c>
      <c r="H6" s="155">
        <v>327392.46000000002</v>
      </c>
      <c r="I6" s="156">
        <v>0</v>
      </c>
    </row>
    <row r="7" spans="1:9" ht="24.95" customHeight="1" x14ac:dyDescent="0.25">
      <c r="A7" s="95">
        <v>12</v>
      </c>
      <c r="B7" s="152" t="s">
        <v>59</v>
      </c>
      <c r="C7" s="153"/>
      <c r="D7" s="96">
        <v>87</v>
      </c>
      <c r="E7" s="62">
        <v>56688</v>
      </c>
      <c r="F7" s="154">
        <v>580325.92000000004</v>
      </c>
      <c r="G7" s="155">
        <v>0</v>
      </c>
      <c r="H7" s="155">
        <v>1535595.24</v>
      </c>
      <c r="I7" s="156">
        <v>0</v>
      </c>
    </row>
    <row r="8" spans="1:9" ht="24.95" customHeight="1" x14ac:dyDescent="0.25">
      <c r="A8" s="95">
        <v>13</v>
      </c>
      <c r="B8" s="152" t="s">
        <v>60</v>
      </c>
      <c r="C8" s="153"/>
      <c r="D8" s="96">
        <v>267</v>
      </c>
      <c r="E8" s="62">
        <v>162219.68</v>
      </c>
      <c r="F8" s="154">
        <v>2395703.0699999998</v>
      </c>
      <c r="G8" s="155">
        <v>0</v>
      </c>
      <c r="H8" s="155">
        <v>2964831.09</v>
      </c>
      <c r="I8" s="156">
        <v>0</v>
      </c>
    </row>
    <row r="9" spans="1:9" x14ac:dyDescent="0.25">
      <c r="A9" s="157" t="s">
        <v>163</v>
      </c>
      <c r="B9" s="158"/>
      <c r="C9" s="159"/>
      <c r="D9" s="97">
        <f>SUM(D10:D15)</f>
        <v>2611</v>
      </c>
      <c r="E9" s="98">
        <f>SUM(E10:E15)</f>
        <v>2312633.87</v>
      </c>
      <c r="F9" s="160">
        <f>SUM(F10:G15)</f>
        <v>28131261.030000001</v>
      </c>
      <c r="G9" s="161"/>
      <c r="H9" s="161">
        <f>SUM(H10:I15)</f>
        <v>47934687.939999998</v>
      </c>
      <c r="I9" s="162"/>
    </row>
    <row r="10" spans="1:9" ht="24.95" customHeight="1" x14ac:dyDescent="0.25">
      <c r="A10" s="95">
        <v>20</v>
      </c>
      <c r="B10" s="152" t="s">
        <v>61</v>
      </c>
      <c r="C10" s="153"/>
      <c r="D10" s="96">
        <v>121</v>
      </c>
      <c r="E10" s="62">
        <v>109165</v>
      </c>
      <c r="F10" s="154">
        <v>1304762</v>
      </c>
      <c r="G10" s="155">
        <v>0</v>
      </c>
      <c r="H10" s="155">
        <v>2475692</v>
      </c>
      <c r="I10" s="156">
        <v>0</v>
      </c>
    </row>
    <row r="11" spans="1:9" ht="24.95" customHeight="1" x14ac:dyDescent="0.25">
      <c r="A11" s="95">
        <v>21</v>
      </c>
      <c r="B11" s="152" t="s">
        <v>62</v>
      </c>
      <c r="C11" s="153"/>
      <c r="D11" s="96">
        <v>522</v>
      </c>
      <c r="E11" s="62">
        <v>451474.28</v>
      </c>
      <c r="F11" s="154">
        <v>4256591.4000000004</v>
      </c>
      <c r="G11" s="155">
        <v>0</v>
      </c>
      <c r="H11" s="155">
        <v>10301595.189999999</v>
      </c>
      <c r="I11" s="156">
        <v>0</v>
      </c>
    </row>
    <row r="12" spans="1:9" ht="24.95" customHeight="1" x14ac:dyDescent="0.25">
      <c r="A12" s="95">
        <v>22</v>
      </c>
      <c r="B12" s="152" t="s">
        <v>63</v>
      </c>
      <c r="C12" s="153"/>
      <c r="D12" s="96">
        <v>621</v>
      </c>
      <c r="E12" s="62">
        <v>558470.43999999994</v>
      </c>
      <c r="F12" s="154">
        <v>6535541.9100000001</v>
      </c>
      <c r="G12" s="155">
        <v>0</v>
      </c>
      <c r="H12" s="155">
        <v>11492729.73</v>
      </c>
      <c r="I12" s="156">
        <v>0</v>
      </c>
    </row>
    <row r="13" spans="1:9" ht="24.95" customHeight="1" x14ac:dyDescent="0.25">
      <c r="A13" s="95">
        <v>23</v>
      </c>
      <c r="B13" s="152" t="s">
        <v>64</v>
      </c>
      <c r="C13" s="153"/>
      <c r="D13" s="96">
        <v>573</v>
      </c>
      <c r="E13" s="62">
        <v>554215.91</v>
      </c>
      <c r="F13" s="154">
        <v>6569626.9900000002</v>
      </c>
      <c r="G13" s="155">
        <v>0</v>
      </c>
      <c r="H13" s="155">
        <v>11134134.550000001</v>
      </c>
      <c r="I13" s="156">
        <v>0</v>
      </c>
    </row>
    <row r="14" spans="1:9" ht="24.95" customHeight="1" x14ac:dyDescent="0.25">
      <c r="A14" s="95">
        <v>24</v>
      </c>
      <c r="B14" s="152" t="s">
        <v>65</v>
      </c>
      <c r="C14" s="153"/>
      <c r="D14" s="96">
        <v>87</v>
      </c>
      <c r="E14" s="62">
        <v>81987.98</v>
      </c>
      <c r="F14" s="154">
        <v>1312247.49</v>
      </c>
      <c r="G14" s="155">
        <v>0</v>
      </c>
      <c r="H14" s="155">
        <v>1234342.23</v>
      </c>
      <c r="I14" s="156">
        <v>0</v>
      </c>
    </row>
    <row r="15" spans="1:9" ht="24.95" customHeight="1" x14ac:dyDescent="0.25">
      <c r="A15" s="95">
        <v>25</v>
      </c>
      <c r="B15" s="152" t="s">
        <v>66</v>
      </c>
      <c r="C15" s="153"/>
      <c r="D15" s="96">
        <v>687</v>
      </c>
      <c r="E15" s="62">
        <v>557320.26</v>
      </c>
      <c r="F15" s="154">
        <v>8152491.2400000002</v>
      </c>
      <c r="G15" s="155">
        <v>0</v>
      </c>
      <c r="H15" s="155">
        <v>11296194.24</v>
      </c>
      <c r="I15" s="156">
        <v>0</v>
      </c>
    </row>
    <row r="16" spans="1:9" x14ac:dyDescent="0.25">
      <c r="A16" s="157" t="s">
        <v>162</v>
      </c>
      <c r="B16" s="158"/>
      <c r="C16" s="159"/>
      <c r="D16" s="97">
        <f>SUM(D17:D21)</f>
        <v>7311</v>
      </c>
      <c r="E16" s="98">
        <f>SUM(E17:E21)</f>
        <v>5335512.6400000006</v>
      </c>
      <c r="F16" s="160">
        <f>SUM(F17:G21)</f>
        <v>55237106.560000002</v>
      </c>
      <c r="G16" s="161"/>
      <c r="H16" s="161">
        <f>SUM(H17:I21)</f>
        <v>105991835.46000001</v>
      </c>
      <c r="I16" s="162"/>
    </row>
    <row r="17" spans="1:9" ht="24.95" customHeight="1" x14ac:dyDescent="0.25">
      <c r="A17" s="95">
        <v>30</v>
      </c>
      <c r="B17" s="152" t="s">
        <v>67</v>
      </c>
      <c r="C17" s="153"/>
      <c r="D17" s="96">
        <v>17</v>
      </c>
      <c r="E17" s="62">
        <v>12957</v>
      </c>
      <c r="F17" s="154">
        <v>92359</v>
      </c>
      <c r="G17" s="155">
        <v>0</v>
      </c>
      <c r="H17" s="155">
        <v>220767</v>
      </c>
      <c r="I17" s="156">
        <v>0</v>
      </c>
    </row>
    <row r="18" spans="1:9" ht="24.95" customHeight="1" x14ac:dyDescent="0.25">
      <c r="A18" s="95">
        <v>31</v>
      </c>
      <c r="B18" s="152" t="s">
        <v>154</v>
      </c>
      <c r="C18" s="153"/>
      <c r="D18" s="96">
        <v>3446</v>
      </c>
      <c r="E18" s="62">
        <v>2108192.98</v>
      </c>
      <c r="F18" s="154">
        <v>23768659.370000001</v>
      </c>
      <c r="G18" s="155">
        <v>0</v>
      </c>
      <c r="H18" s="155">
        <v>42818612.359999999</v>
      </c>
      <c r="I18" s="156">
        <v>0</v>
      </c>
    </row>
    <row r="19" spans="1:9" ht="24.95" customHeight="1" x14ac:dyDescent="0.25">
      <c r="A19" s="95">
        <v>32</v>
      </c>
      <c r="B19" s="152" t="s">
        <v>68</v>
      </c>
      <c r="C19" s="153"/>
      <c r="D19" s="96">
        <v>1156</v>
      </c>
      <c r="E19" s="62">
        <v>975881.94</v>
      </c>
      <c r="F19" s="154">
        <v>13903219.91</v>
      </c>
      <c r="G19" s="155">
        <v>0</v>
      </c>
      <c r="H19" s="155">
        <v>18187799.870000001</v>
      </c>
      <c r="I19" s="156">
        <v>0</v>
      </c>
    </row>
    <row r="20" spans="1:9" ht="24.95" customHeight="1" x14ac:dyDescent="0.25">
      <c r="A20" s="95">
        <v>33</v>
      </c>
      <c r="B20" s="152" t="s">
        <v>69</v>
      </c>
      <c r="C20" s="153"/>
      <c r="D20" s="96">
        <v>2417</v>
      </c>
      <c r="E20" s="62">
        <v>2120360.7200000002</v>
      </c>
      <c r="F20" s="154">
        <v>16222987.279999999</v>
      </c>
      <c r="G20" s="155">
        <v>0</v>
      </c>
      <c r="H20" s="155">
        <v>42298548.229999997</v>
      </c>
      <c r="I20" s="156">
        <v>0</v>
      </c>
    </row>
    <row r="21" spans="1:9" ht="24.95" customHeight="1" x14ac:dyDescent="0.25">
      <c r="A21" s="95">
        <v>34</v>
      </c>
      <c r="B21" s="152" t="s">
        <v>70</v>
      </c>
      <c r="C21" s="153"/>
      <c r="D21" s="96">
        <v>275</v>
      </c>
      <c r="E21" s="62">
        <v>118120</v>
      </c>
      <c r="F21" s="154">
        <v>1249881</v>
      </c>
      <c r="G21" s="155">
        <v>0</v>
      </c>
      <c r="H21" s="155">
        <v>2466108</v>
      </c>
      <c r="I21" s="156">
        <v>0</v>
      </c>
    </row>
    <row r="22" spans="1:9" x14ac:dyDescent="0.25">
      <c r="A22" s="157" t="s">
        <v>71</v>
      </c>
      <c r="B22" s="158"/>
      <c r="C22" s="159"/>
      <c r="D22" s="97">
        <f>SUM(D23:D24)</f>
        <v>209</v>
      </c>
      <c r="E22" s="98">
        <f>SUM(E23:E24)</f>
        <v>140819</v>
      </c>
      <c r="F22" s="160">
        <f>SUM(F23:G24)</f>
        <v>1407765</v>
      </c>
      <c r="G22" s="161"/>
      <c r="H22" s="161">
        <f>SUM(H23:I24)</f>
        <v>2757945.3</v>
      </c>
      <c r="I22" s="162"/>
    </row>
    <row r="23" spans="1:9" ht="24.95" customHeight="1" x14ac:dyDescent="0.25">
      <c r="A23" s="95">
        <v>41</v>
      </c>
      <c r="B23" s="152" t="s">
        <v>72</v>
      </c>
      <c r="C23" s="153"/>
      <c r="D23" s="96">
        <v>162</v>
      </c>
      <c r="E23" s="62">
        <v>95084</v>
      </c>
      <c r="F23" s="154">
        <v>1078962</v>
      </c>
      <c r="G23" s="155">
        <v>0</v>
      </c>
      <c r="H23" s="155">
        <v>1917476.3</v>
      </c>
      <c r="I23" s="156">
        <v>0</v>
      </c>
    </row>
    <row r="24" spans="1:9" ht="24.95" customHeight="1" x14ac:dyDescent="0.25">
      <c r="A24" s="95">
        <v>42</v>
      </c>
      <c r="B24" s="152" t="s">
        <v>73</v>
      </c>
      <c r="C24" s="153"/>
      <c r="D24" s="96">
        <v>47</v>
      </c>
      <c r="E24" s="62">
        <v>45735</v>
      </c>
      <c r="F24" s="154">
        <v>328803</v>
      </c>
      <c r="G24" s="155">
        <v>0</v>
      </c>
      <c r="H24" s="155">
        <v>840469</v>
      </c>
      <c r="I24" s="156">
        <v>0</v>
      </c>
    </row>
    <row r="25" spans="1:9" ht="14.25" thickBot="1" x14ac:dyDescent="0.3">
      <c r="A25" s="163" t="s">
        <v>10</v>
      </c>
      <c r="B25" s="164"/>
      <c r="C25" s="165"/>
      <c r="D25" s="97">
        <v>79</v>
      </c>
      <c r="E25" s="98">
        <v>31350.86</v>
      </c>
      <c r="F25" s="160">
        <v>501317.37</v>
      </c>
      <c r="G25" s="161">
        <v>0</v>
      </c>
      <c r="H25" s="161">
        <v>480101.78</v>
      </c>
      <c r="I25" s="162">
        <v>0</v>
      </c>
    </row>
    <row r="26" spans="1:9" ht="14.25" thickBot="1" x14ac:dyDescent="0.3">
      <c r="A26" s="166" t="s">
        <v>11</v>
      </c>
      <c r="B26" s="167"/>
      <c r="C26" s="168"/>
      <c r="D26" s="99">
        <f>SUM(D4,D9,D16,D22,D25)</f>
        <v>10607</v>
      </c>
      <c r="E26" s="100">
        <f>SUM(E4,E9,E16,E22,E25)</f>
        <v>8064499.0500000017</v>
      </c>
      <c r="F26" s="169">
        <f>SUM(F4,F9,F16,F22,F25)</f>
        <v>88523756.930000007</v>
      </c>
      <c r="G26" s="170"/>
      <c r="H26" s="170">
        <f>SUM(H4,H9,H16,H22,H25)</f>
        <v>162172631.27000001</v>
      </c>
      <c r="I26" s="171"/>
    </row>
    <row r="27" spans="1:9" ht="13.5" customHeight="1" x14ac:dyDescent="0.25">
      <c r="A27" s="172" t="s">
        <v>87</v>
      </c>
      <c r="B27" s="173"/>
      <c r="C27" s="173"/>
      <c r="D27" s="173"/>
      <c r="E27" s="173"/>
      <c r="F27" s="173"/>
      <c r="G27" s="173"/>
      <c r="H27" s="173"/>
      <c r="I27" s="174"/>
    </row>
    <row r="28" spans="1:9" ht="14.25" thickBot="1" x14ac:dyDescent="0.3">
      <c r="A28" s="175"/>
      <c r="B28" s="176"/>
      <c r="C28" s="176"/>
      <c r="D28" s="176"/>
      <c r="E28" s="176"/>
      <c r="F28" s="176"/>
      <c r="G28" s="176"/>
      <c r="H28" s="176"/>
      <c r="I28" s="177"/>
    </row>
    <row r="29" spans="1:9" ht="13.5" customHeight="1" x14ac:dyDescent="0.25">
      <c r="A29" s="178"/>
      <c r="B29" s="179"/>
      <c r="C29" s="182" t="s">
        <v>74</v>
      </c>
      <c r="D29" s="183"/>
      <c r="E29" s="183"/>
      <c r="F29" s="183"/>
      <c r="G29" s="183"/>
      <c r="H29" s="184"/>
      <c r="I29" s="101">
        <f>IF(D26=0,0,(F26+H26)/D26)</f>
        <v>23634.994645045725</v>
      </c>
    </row>
    <row r="30" spans="1:9" ht="13.5" customHeight="1" x14ac:dyDescent="0.25">
      <c r="A30" s="178"/>
      <c r="B30" s="179"/>
      <c r="C30" s="185" t="s">
        <v>75</v>
      </c>
      <c r="D30" s="186"/>
      <c r="E30" s="186"/>
      <c r="F30" s="186"/>
      <c r="G30" s="186"/>
      <c r="H30" s="187"/>
      <c r="I30" s="102">
        <f>IF(E26=0,0,(F26+H26)/E26)</f>
        <v>31.086417971615976</v>
      </c>
    </row>
    <row r="31" spans="1:9" ht="14.25" customHeight="1" thickBot="1" x14ac:dyDescent="0.3">
      <c r="A31" s="178"/>
      <c r="B31" s="179"/>
      <c r="C31" s="188" t="s">
        <v>76</v>
      </c>
      <c r="D31" s="189"/>
      <c r="E31" s="189"/>
      <c r="F31" s="189"/>
      <c r="G31" s="189"/>
      <c r="H31" s="190"/>
      <c r="I31" s="103">
        <f>IF(D26=0,0,E26/D26)</f>
        <v>760.29971245403999</v>
      </c>
    </row>
    <row r="32" spans="1:9" ht="14.25" customHeight="1" thickBot="1" x14ac:dyDescent="0.3">
      <c r="A32" s="180"/>
      <c r="B32" s="181"/>
      <c r="C32" s="191" t="s">
        <v>157</v>
      </c>
      <c r="D32" s="192"/>
      <c r="E32" s="192"/>
      <c r="F32" s="192"/>
      <c r="G32" s="192"/>
      <c r="H32" s="193"/>
      <c r="I32" s="100">
        <f>SUM(H26,F26)</f>
        <v>250696388.20000002</v>
      </c>
    </row>
  </sheetData>
  <mergeCells count="83">
    <mergeCell ref="A26:C26"/>
    <mergeCell ref="F26:G26"/>
    <mergeCell ref="H26:I26"/>
    <mergeCell ref="A27:I28"/>
    <mergeCell ref="A29:B32"/>
    <mergeCell ref="C29:H29"/>
    <mergeCell ref="C30:H30"/>
    <mergeCell ref="C31:H31"/>
    <mergeCell ref="C32:H32"/>
    <mergeCell ref="B24:C24"/>
    <mergeCell ref="F24:G24"/>
    <mergeCell ref="H24:I24"/>
    <mergeCell ref="A25:C25"/>
    <mergeCell ref="F25:G25"/>
    <mergeCell ref="H25:I25"/>
    <mergeCell ref="A22:C22"/>
    <mergeCell ref="F22:G22"/>
    <mergeCell ref="H22:I22"/>
    <mergeCell ref="B23:C23"/>
    <mergeCell ref="F23:G23"/>
    <mergeCell ref="H23:I23"/>
    <mergeCell ref="B20:C20"/>
    <mergeCell ref="F20:G20"/>
    <mergeCell ref="H20:I20"/>
    <mergeCell ref="B21:C21"/>
    <mergeCell ref="F21:G21"/>
    <mergeCell ref="H21:I21"/>
    <mergeCell ref="B18:C18"/>
    <mergeCell ref="F18:G18"/>
    <mergeCell ref="H18:I18"/>
    <mergeCell ref="B19:C19"/>
    <mergeCell ref="F19:G19"/>
    <mergeCell ref="H19:I19"/>
    <mergeCell ref="A16:C16"/>
    <mergeCell ref="F16:G16"/>
    <mergeCell ref="H16:I16"/>
    <mergeCell ref="B17:C17"/>
    <mergeCell ref="F17:G17"/>
    <mergeCell ref="H17:I17"/>
    <mergeCell ref="B14:C14"/>
    <mergeCell ref="F14:G14"/>
    <mergeCell ref="H14:I14"/>
    <mergeCell ref="B15:C15"/>
    <mergeCell ref="F15:G15"/>
    <mergeCell ref="H15:I15"/>
    <mergeCell ref="B12:C12"/>
    <mergeCell ref="F12:G12"/>
    <mergeCell ref="H12:I12"/>
    <mergeCell ref="B13:C13"/>
    <mergeCell ref="F13:G13"/>
    <mergeCell ref="H13:I13"/>
    <mergeCell ref="B10:C10"/>
    <mergeCell ref="F10:G10"/>
    <mergeCell ref="H10:I10"/>
    <mergeCell ref="B11:C11"/>
    <mergeCell ref="F11:G11"/>
    <mergeCell ref="H11:I11"/>
    <mergeCell ref="B8:C8"/>
    <mergeCell ref="F8:G8"/>
    <mergeCell ref="H8:I8"/>
    <mergeCell ref="A9:C9"/>
    <mergeCell ref="F9:G9"/>
    <mergeCell ref="H9:I9"/>
    <mergeCell ref="B6:C6"/>
    <mergeCell ref="F6:G6"/>
    <mergeCell ref="H6:I6"/>
    <mergeCell ref="B7:C7"/>
    <mergeCell ref="F7:G7"/>
    <mergeCell ref="H7:I7"/>
    <mergeCell ref="A4:C4"/>
    <mergeCell ref="F4:G4"/>
    <mergeCell ref="H4:I4"/>
    <mergeCell ref="B5:C5"/>
    <mergeCell ref="F5:G5"/>
    <mergeCell ref="H5:I5"/>
    <mergeCell ref="A1:I1"/>
    <mergeCell ref="A2:C2"/>
    <mergeCell ref="D2:D3"/>
    <mergeCell ref="E2:E3"/>
    <mergeCell ref="F2:I2"/>
    <mergeCell ref="B3:C3"/>
    <mergeCell ref="F3:G3"/>
    <mergeCell ref="H3:I3"/>
  </mergeCells>
  <printOptions horizontalCentered="1" verticalCentered="1"/>
  <pageMargins left="0.39370078740157483" right="0.39370078740157483" top="0.39370078740157483" bottom="0.39370078740157483" header="0.39370078740157483" footer="0.39370078740157483"/>
  <pageSetup paperSize="9" scale="79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0">
    <tabColor theme="6" tint="0.39997558519241921"/>
    <pageSetUpPr fitToPage="1"/>
  </sheetPr>
  <dimension ref="A1:D22"/>
  <sheetViews>
    <sheetView zoomScaleNormal="100" workbookViewId="0">
      <selection activeCell="B3" sqref="B3:D21"/>
    </sheetView>
  </sheetViews>
  <sheetFormatPr baseColWidth="10" defaultRowHeight="13.5" x14ac:dyDescent="0.25"/>
  <cols>
    <col min="1" max="1" width="40.7109375" style="1" customWidth="1"/>
    <col min="2" max="4" width="15.7109375" style="1" customWidth="1"/>
    <col min="5" max="16384" width="11.42578125" style="1"/>
  </cols>
  <sheetData>
    <row r="1" spans="1:4" ht="14.25" thickBot="1" x14ac:dyDescent="0.3">
      <c r="A1" s="124" t="s">
        <v>172</v>
      </c>
      <c r="B1" s="125"/>
      <c r="C1" s="125"/>
      <c r="D1" s="126"/>
    </row>
    <row r="2" spans="1:4" ht="95.25" thickBot="1" x14ac:dyDescent="0.3">
      <c r="A2" s="37" t="s">
        <v>77</v>
      </c>
      <c r="B2" s="37" t="s">
        <v>156</v>
      </c>
      <c r="C2" s="8" t="s">
        <v>86</v>
      </c>
      <c r="D2" s="104" t="s">
        <v>158</v>
      </c>
    </row>
    <row r="3" spans="1:4" ht="13.5" customHeight="1" x14ac:dyDescent="0.25">
      <c r="A3" s="105" t="s">
        <v>100</v>
      </c>
      <c r="B3" s="106">
        <v>505</v>
      </c>
      <c r="C3" s="107">
        <v>11132353</v>
      </c>
      <c r="D3" s="108">
        <v>387689</v>
      </c>
    </row>
    <row r="4" spans="1:4" ht="13.5" customHeight="1" x14ac:dyDescent="0.25">
      <c r="A4" s="95" t="s">
        <v>101</v>
      </c>
      <c r="B4" s="109">
        <v>851</v>
      </c>
      <c r="C4" s="110">
        <v>21717661</v>
      </c>
      <c r="D4" s="111">
        <v>752589</v>
      </c>
    </row>
    <row r="5" spans="1:4" ht="13.5" customHeight="1" x14ac:dyDescent="0.25">
      <c r="A5" s="95" t="s">
        <v>102</v>
      </c>
      <c r="B5" s="109">
        <v>1388</v>
      </c>
      <c r="C5" s="110">
        <v>28431835</v>
      </c>
      <c r="D5" s="111">
        <v>881519</v>
      </c>
    </row>
    <row r="6" spans="1:4" ht="13.5" customHeight="1" x14ac:dyDescent="0.25">
      <c r="A6" s="95" t="s">
        <v>103</v>
      </c>
      <c r="B6" s="109">
        <v>270</v>
      </c>
      <c r="C6" s="110">
        <v>7368753</v>
      </c>
      <c r="D6" s="111">
        <v>239372</v>
      </c>
    </row>
    <row r="7" spans="1:4" ht="13.5" customHeight="1" x14ac:dyDescent="0.25">
      <c r="A7" s="95" t="s">
        <v>104</v>
      </c>
      <c r="B7" s="109">
        <v>1087</v>
      </c>
      <c r="C7" s="110">
        <v>25815693</v>
      </c>
      <c r="D7" s="111">
        <v>926316</v>
      </c>
    </row>
    <row r="8" spans="1:4" ht="13.5" customHeight="1" x14ac:dyDescent="0.25">
      <c r="A8" s="95" t="s">
        <v>105</v>
      </c>
      <c r="B8" s="109">
        <v>512</v>
      </c>
      <c r="C8" s="110">
        <v>15873108</v>
      </c>
      <c r="D8" s="111">
        <v>542113</v>
      </c>
    </row>
    <row r="9" spans="1:4" ht="13.5" customHeight="1" x14ac:dyDescent="0.25">
      <c r="A9" s="95" t="s">
        <v>106</v>
      </c>
      <c r="B9" s="109">
        <v>497</v>
      </c>
      <c r="C9" s="110">
        <v>10423956</v>
      </c>
      <c r="D9" s="111">
        <v>320672</v>
      </c>
    </row>
    <row r="10" spans="1:4" x14ac:dyDescent="0.25">
      <c r="A10" s="95" t="s">
        <v>78</v>
      </c>
      <c r="B10" s="109">
        <v>619</v>
      </c>
      <c r="C10" s="110">
        <v>15281440</v>
      </c>
      <c r="D10" s="111">
        <v>533451</v>
      </c>
    </row>
    <row r="11" spans="1:4" x14ac:dyDescent="0.25">
      <c r="A11" s="95" t="s">
        <v>79</v>
      </c>
      <c r="B11" s="109">
        <v>355</v>
      </c>
      <c r="C11" s="110">
        <v>8413753</v>
      </c>
      <c r="D11" s="111">
        <v>287172</v>
      </c>
    </row>
    <row r="12" spans="1:4" x14ac:dyDescent="0.25">
      <c r="A12" s="95" t="s">
        <v>80</v>
      </c>
      <c r="B12" s="109">
        <v>93</v>
      </c>
      <c r="C12" s="110">
        <v>1913078</v>
      </c>
      <c r="D12" s="111">
        <v>64142</v>
      </c>
    </row>
    <row r="13" spans="1:4" x14ac:dyDescent="0.25">
      <c r="A13" s="95" t="s">
        <v>107</v>
      </c>
      <c r="B13" s="109">
        <v>2357</v>
      </c>
      <c r="C13" s="110">
        <v>59992475.880000003</v>
      </c>
      <c r="D13" s="111">
        <v>1603619.75</v>
      </c>
    </row>
    <row r="14" spans="1:4" x14ac:dyDescent="0.25">
      <c r="A14" s="95" t="s">
        <v>81</v>
      </c>
      <c r="B14" s="109">
        <v>712</v>
      </c>
      <c r="C14" s="110">
        <v>16855728</v>
      </c>
      <c r="D14" s="111">
        <v>557526</v>
      </c>
    </row>
    <row r="15" spans="1:4" ht="13.5" customHeight="1" x14ac:dyDescent="0.25">
      <c r="A15" s="95" t="s">
        <v>108</v>
      </c>
      <c r="B15" s="109">
        <v>1069</v>
      </c>
      <c r="C15" s="110">
        <v>24789631</v>
      </c>
      <c r="D15" s="111">
        <v>862852</v>
      </c>
    </row>
    <row r="16" spans="1:4" x14ac:dyDescent="0.25">
      <c r="A16" s="95" t="s">
        <v>82</v>
      </c>
      <c r="B16" s="109">
        <v>40</v>
      </c>
      <c r="C16" s="110">
        <v>1079653</v>
      </c>
      <c r="D16" s="111">
        <v>43312</v>
      </c>
    </row>
    <row r="17" spans="1:4" x14ac:dyDescent="0.25">
      <c r="A17" s="95" t="s">
        <v>83</v>
      </c>
      <c r="B17" s="109">
        <v>0</v>
      </c>
      <c r="C17" s="110">
        <v>0</v>
      </c>
      <c r="D17" s="111">
        <v>0</v>
      </c>
    </row>
    <row r="18" spans="1:4" x14ac:dyDescent="0.25">
      <c r="A18" s="95" t="s">
        <v>84</v>
      </c>
      <c r="B18" s="109">
        <v>2</v>
      </c>
      <c r="C18" s="110">
        <v>24755</v>
      </c>
      <c r="D18" s="111">
        <v>628</v>
      </c>
    </row>
    <row r="19" spans="1:4" x14ac:dyDescent="0.25">
      <c r="A19" s="95" t="s">
        <v>109</v>
      </c>
      <c r="B19" s="109">
        <v>0</v>
      </c>
      <c r="C19" s="110">
        <v>0</v>
      </c>
      <c r="D19" s="111">
        <v>0</v>
      </c>
    </row>
    <row r="20" spans="1:4" x14ac:dyDescent="0.25">
      <c r="A20" s="95" t="s">
        <v>85</v>
      </c>
      <c r="B20" s="109">
        <v>100</v>
      </c>
      <c r="C20" s="110">
        <v>1546375</v>
      </c>
      <c r="D20" s="111">
        <v>60134</v>
      </c>
    </row>
    <row r="21" spans="1:4" ht="14.25" thickBot="1" x14ac:dyDescent="0.3">
      <c r="A21" s="95" t="s">
        <v>10</v>
      </c>
      <c r="B21" s="109">
        <v>150</v>
      </c>
      <c r="C21" s="110">
        <v>36140</v>
      </c>
      <c r="D21" s="111">
        <v>1392</v>
      </c>
    </row>
    <row r="22" spans="1:4" ht="14.25" thickBot="1" x14ac:dyDescent="0.3">
      <c r="A22" s="48" t="s">
        <v>11</v>
      </c>
      <c r="B22" s="36">
        <f>SUM(B3:B21)</f>
        <v>10607</v>
      </c>
      <c r="C22" s="36">
        <f>SUM(C3:C21)</f>
        <v>250696387.88</v>
      </c>
      <c r="D22" s="112">
        <f>SUM(D3:D21)</f>
        <v>8064498.75</v>
      </c>
    </row>
  </sheetData>
  <mergeCells count="1">
    <mergeCell ref="A1:D1"/>
  </mergeCells>
  <printOptions horizontalCentered="1" verticalCentered="1"/>
  <pageMargins left="0.39370078740157483" right="0.39370078740157483" top="0.39370078740157483" bottom="0.39370078740157483" header="0.39370078740157483" footer="0.39370078740157483"/>
  <pageSetup paperSize="9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7">
    <tabColor theme="6" tint="0.39997558519241921"/>
    <pageSetUpPr fitToPage="1"/>
  </sheetPr>
  <dimension ref="A1:G25"/>
  <sheetViews>
    <sheetView zoomScaleNormal="100" workbookViewId="0">
      <selection activeCell="K16" sqref="K16"/>
    </sheetView>
  </sheetViews>
  <sheetFormatPr baseColWidth="10" defaultRowHeight="13.5" x14ac:dyDescent="0.25"/>
  <cols>
    <col min="1" max="1" width="15.7109375" style="1" customWidth="1"/>
    <col min="2" max="6" width="26.7109375" style="1" customWidth="1"/>
    <col min="7" max="7" width="15.7109375" style="1" customWidth="1"/>
    <col min="8" max="16384" width="11.42578125" style="1"/>
  </cols>
  <sheetData>
    <row r="1" spans="1:7" ht="14.25" customHeight="1" thickBot="1" x14ac:dyDescent="0.3">
      <c r="A1" s="124" t="s">
        <v>177</v>
      </c>
      <c r="B1" s="125"/>
      <c r="C1" s="125"/>
      <c r="D1" s="125"/>
      <c r="E1" s="125"/>
      <c r="F1" s="125"/>
      <c r="G1" s="126"/>
    </row>
    <row r="2" spans="1:7" ht="27.75" thickBot="1" x14ac:dyDescent="0.3">
      <c r="A2" s="113" t="s">
        <v>110</v>
      </c>
      <c r="B2" s="197" t="s">
        <v>111</v>
      </c>
      <c r="C2" s="198"/>
      <c r="D2" s="198"/>
      <c r="E2" s="198"/>
      <c r="F2" s="199"/>
      <c r="G2" s="114" t="s">
        <v>159</v>
      </c>
    </row>
    <row r="3" spans="1:7" ht="30" customHeight="1" x14ac:dyDescent="0.25">
      <c r="A3" s="115" t="s">
        <v>112</v>
      </c>
      <c r="B3" s="203" t="s">
        <v>113</v>
      </c>
      <c r="C3" s="204"/>
      <c r="D3" s="204"/>
      <c r="E3" s="204"/>
      <c r="F3" s="205"/>
      <c r="G3" s="107">
        <v>446</v>
      </c>
    </row>
    <row r="4" spans="1:7" ht="30" customHeight="1" x14ac:dyDescent="0.25">
      <c r="A4" s="116" t="s">
        <v>114</v>
      </c>
      <c r="B4" s="200" t="s">
        <v>115</v>
      </c>
      <c r="C4" s="201"/>
      <c r="D4" s="201"/>
      <c r="E4" s="201"/>
      <c r="F4" s="202"/>
      <c r="G4" s="110">
        <v>5</v>
      </c>
    </row>
    <row r="5" spans="1:7" ht="30" customHeight="1" x14ac:dyDescent="0.25">
      <c r="A5" s="116" t="s">
        <v>116</v>
      </c>
      <c r="B5" s="200" t="s">
        <v>117</v>
      </c>
      <c r="C5" s="201"/>
      <c r="D5" s="201"/>
      <c r="E5" s="201"/>
      <c r="F5" s="202"/>
      <c r="G5" s="110">
        <v>516</v>
      </c>
    </row>
    <row r="6" spans="1:7" ht="30" customHeight="1" x14ac:dyDescent="0.25">
      <c r="A6" s="116" t="s">
        <v>118</v>
      </c>
      <c r="B6" s="200" t="s">
        <v>119</v>
      </c>
      <c r="C6" s="201"/>
      <c r="D6" s="201"/>
      <c r="E6" s="201"/>
      <c r="F6" s="202"/>
      <c r="G6" s="110">
        <v>16</v>
      </c>
    </row>
    <row r="7" spans="1:7" ht="30" customHeight="1" x14ac:dyDescent="0.25">
      <c r="A7" s="116" t="s">
        <v>120</v>
      </c>
      <c r="B7" s="200" t="s">
        <v>121</v>
      </c>
      <c r="C7" s="201"/>
      <c r="D7" s="201"/>
      <c r="E7" s="201"/>
      <c r="F7" s="202"/>
      <c r="G7" s="110">
        <v>71</v>
      </c>
    </row>
    <row r="8" spans="1:7" ht="30" customHeight="1" x14ac:dyDescent="0.25">
      <c r="A8" s="116" t="s">
        <v>122</v>
      </c>
      <c r="B8" s="200" t="s">
        <v>123</v>
      </c>
      <c r="C8" s="201"/>
      <c r="D8" s="201"/>
      <c r="E8" s="201"/>
      <c r="F8" s="202"/>
      <c r="G8" s="110">
        <v>361</v>
      </c>
    </row>
    <row r="9" spans="1:7" ht="30" customHeight="1" x14ac:dyDescent="0.25">
      <c r="A9" s="116" t="s">
        <v>124</v>
      </c>
      <c r="B9" s="200" t="s">
        <v>125</v>
      </c>
      <c r="C9" s="201"/>
      <c r="D9" s="201"/>
      <c r="E9" s="201"/>
      <c r="F9" s="202"/>
      <c r="G9" s="110">
        <v>941</v>
      </c>
    </row>
    <row r="10" spans="1:7" ht="30" customHeight="1" x14ac:dyDescent="0.25">
      <c r="A10" s="116" t="s">
        <v>126</v>
      </c>
      <c r="B10" s="200" t="s">
        <v>127</v>
      </c>
      <c r="C10" s="201"/>
      <c r="D10" s="201"/>
      <c r="E10" s="201"/>
      <c r="F10" s="202"/>
      <c r="G10" s="110">
        <v>777</v>
      </c>
    </row>
    <row r="11" spans="1:7" ht="30" customHeight="1" x14ac:dyDescent="0.25">
      <c r="A11" s="116" t="s">
        <v>128</v>
      </c>
      <c r="B11" s="200" t="s">
        <v>129</v>
      </c>
      <c r="C11" s="201"/>
      <c r="D11" s="201"/>
      <c r="E11" s="201"/>
      <c r="F11" s="202"/>
      <c r="G11" s="110">
        <v>853</v>
      </c>
    </row>
    <row r="12" spans="1:7" ht="30" customHeight="1" x14ac:dyDescent="0.25">
      <c r="A12" s="116" t="s">
        <v>130</v>
      </c>
      <c r="B12" s="200" t="s">
        <v>131</v>
      </c>
      <c r="C12" s="201"/>
      <c r="D12" s="201"/>
      <c r="E12" s="201"/>
      <c r="F12" s="202"/>
      <c r="G12" s="110">
        <v>120</v>
      </c>
    </row>
    <row r="13" spans="1:7" ht="30" customHeight="1" x14ac:dyDescent="0.25">
      <c r="A13" s="116" t="s">
        <v>132</v>
      </c>
      <c r="B13" s="200" t="s">
        <v>133</v>
      </c>
      <c r="C13" s="201"/>
      <c r="D13" s="201"/>
      <c r="E13" s="201"/>
      <c r="F13" s="202"/>
      <c r="G13" s="110">
        <v>226</v>
      </c>
    </row>
    <row r="14" spans="1:7" ht="30" customHeight="1" x14ac:dyDescent="0.25">
      <c r="A14" s="116" t="s">
        <v>134</v>
      </c>
      <c r="B14" s="200" t="s">
        <v>135</v>
      </c>
      <c r="C14" s="201"/>
      <c r="D14" s="201"/>
      <c r="E14" s="201"/>
      <c r="F14" s="202"/>
      <c r="G14" s="110">
        <v>75</v>
      </c>
    </row>
    <row r="15" spans="1:7" ht="30" customHeight="1" x14ac:dyDescent="0.25">
      <c r="A15" s="117" t="s">
        <v>136</v>
      </c>
      <c r="B15" s="200" t="s">
        <v>137</v>
      </c>
      <c r="C15" s="201"/>
      <c r="D15" s="201"/>
      <c r="E15" s="201"/>
      <c r="F15" s="202"/>
      <c r="G15" s="110">
        <v>486</v>
      </c>
    </row>
    <row r="16" spans="1:7" ht="30" customHeight="1" x14ac:dyDescent="0.25">
      <c r="A16" s="116" t="s">
        <v>138</v>
      </c>
      <c r="B16" s="200" t="s">
        <v>139</v>
      </c>
      <c r="C16" s="201"/>
      <c r="D16" s="201"/>
      <c r="E16" s="201"/>
      <c r="F16" s="202"/>
      <c r="G16" s="110">
        <v>602</v>
      </c>
    </row>
    <row r="17" spans="1:7" ht="30" customHeight="1" x14ac:dyDescent="0.25">
      <c r="A17" s="116" t="s">
        <v>140</v>
      </c>
      <c r="B17" s="200" t="s">
        <v>141</v>
      </c>
      <c r="C17" s="201"/>
      <c r="D17" s="201"/>
      <c r="E17" s="201"/>
      <c r="F17" s="202"/>
      <c r="G17" s="110">
        <v>76</v>
      </c>
    </row>
    <row r="18" spans="1:7" ht="30" customHeight="1" x14ac:dyDescent="0.25">
      <c r="A18" s="116" t="s">
        <v>142</v>
      </c>
      <c r="B18" s="200" t="s">
        <v>143</v>
      </c>
      <c r="C18" s="201"/>
      <c r="D18" s="201"/>
      <c r="E18" s="201"/>
      <c r="F18" s="202"/>
      <c r="G18" s="110">
        <v>240</v>
      </c>
    </row>
    <row r="19" spans="1:7" ht="30" customHeight="1" x14ac:dyDescent="0.25">
      <c r="A19" s="116" t="s">
        <v>144</v>
      </c>
      <c r="B19" s="200" t="s">
        <v>145</v>
      </c>
      <c r="C19" s="201"/>
      <c r="D19" s="201"/>
      <c r="E19" s="201"/>
      <c r="F19" s="202"/>
      <c r="G19" s="110">
        <v>976</v>
      </c>
    </row>
    <row r="20" spans="1:7" ht="30" customHeight="1" x14ac:dyDescent="0.25">
      <c r="A20" s="116" t="s">
        <v>146</v>
      </c>
      <c r="B20" s="200" t="s">
        <v>147</v>
      </c>
      <c r="C20" s="201"/>
      <c r="D20" s="201"/>
      <c r="E20" s="201"/>
      <c r="F20" s="202"/>
      <c r="G20" s="110">
        <v>198</v>
      </c>
    </row>
    <row r="21" spans="1:7" ht="30" customHeight="1" x14ac:dyDescent="0.25">
      <c r="A21" s="116" t="s">
        <v>148</v>
      </c>
      <c r="B21" s="200" t="s">
        <v>149</v>
      </c>
      <c r="C21" s="201"/>
      <c r="D21" s="201"/>
      <c r="E21" s="201"/>
      <c r="F21" s="202"/>
      <c r="G21" s="110">
        <v>629</v>
      </c>
    </row>
    <row r="22" spans="1:7" ht="30" customHeight="1" x14ac:dyDescent="0.25">
      <c r="A22" s="116" t="s">
        <v>150</v>
      </c>
      <c r="B22" s="200" t="s">
        <v>151</v>
      </c>
      <c r="C22" s="201"/>
      <c r="D22" s="201"/>
      <c r="E22" s="201"/>
      <c r="F22" s="202"/>
      <c r="G22" s="110">
        <v>46</v>
      </c>
    </row>
    <row r="23" spans="1:7" ht="30" customHeight="1" x14ac:dyDescent="0.25">
      <c r="A23" s="116" t="s">
        <v>152</v>
      </c>
      <c r="B23" s="200" t="s">
        <v>153</v>
      </c>
      <c r="C23" s="201"/>
      <c r="D23" s="201"/>
      <c r="E23" s="201"/>
      <c r="F23" s="202"/>
      <c r="G23" s="110">
        <v>269</v>
      </c>
    </row>
    <row r="24" spans="1:7" ht="14.25" thickBot="1" x14ac:dyDescent="0.3">
      <c r="A24" s="206" t="s">
        <v>10</v>
      </c>
      <c r="B24" s="207"/>
      <c r="C24" s="207"/>
      <c r="D24" s="207"/>
      <c r="E24" s="207"/>
      <c r="F24" s="208"/>
      <c r="G24" s="118">
        <v>2678</v>
      </c>
    </row>
    <row r="25" spans="1:7" ht="14.25" thickBot="1" x14ac:dyDescent="0.3">
      <c r="A25" s="194" t="s">
        <v>11</v>
      </c>
      <c r="B25" s="195"/>
      <c r="C25" s="195"/>
      <c r="D25" s="195"/>
      <c r="E25" s="195"/>
      <c r="F25" s="196"/>
      <c r="G25" s="36">
        <f>SUM(G3:G24)</f>
        <v>10607</v>
      </c>
    </row>
  </sheetData>
  <mergeCells count="25">
    <mergeCell ref="A1:G1"/>
    <mergeCell ref="B21:F21"/>
    <mergeCell ref="B22:F22"/>
    <mergeCell ref="B23:F23"/>
    <mergeCell ref="A24:F24"/>
    <mergeCell ref="B5:F5"/>
    <mergeCell ref="B6:F6"/>
    <mergeCell ref="B7:F7"/>
    <mergeCell ref="B8:F8"/>
    <mergeCell ref="A25:F25"/>
    <mergeCell ref="B2:F2"/>
    <mergeCell ref="B15:F15"/>
    <mergeCell ref="B16:F16"/>
    <mergeCell ref="B17:F17"/>
    <mergeCell ref="B18:F18"/>
    <mergeCell ref="B19:F19"/>
    <mergeCell ref="B20:F20"/>
    <mergeCell ref="B9:F9"/>
    <mergeCell ref="B10:F10"/>
    <mergeCell ref="B11:F11"/>
    <mergeCell ref="B12:F12"/>
    <mergeCell ref="B13:F13"/>
    <mergeCell ref="B14:F14"/>
    <mergeCell ref="B3:F3"/>
    <mergeCell ref="B4:F4"/>
  </mergeCells>
  <printOptions horizontalCentered="1" verticalCentered="1"/>
  <pageMargins left="0.39370078740157483" right="0.39370078740157483" top="0.39370078740157483" bottom="0.39370078740157483" header="0.39370078740157483" footer="0.39370078740157483"/>
  <pageSetup paperSize="9" scale="76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3">
    <tabColor theme="6" tint="0.39997558519241921"/>
    <pageSetUpPr fitToPage="1"/>
  </sheetPr>
  <dimension ref="A1:G5"/>
  <sheetViews>
    <sheetView zoomScaleNormal="100" workbookViewId="0">
      <selection activeCell="G4" sqref="G4:G5"/>
    </sheetView>
  </sheetViews>
  <sheetFormatPr baseColWidth="10" defaultRowHeight="13.5" x14ac:dyDescent="0.25"/>
  <cols>
    <col min="1" max="1" width="22.7109375" style="1" customWidth="1"/>
    <col min="2" max="7" width="15.7109375" style="1" customWidth="1"/>
    <col min="8" max="16384" width="11.42578125" style="1"/>
  </cols>
  <sheetData>
    <row r="1" spans="1:7" ht="14.25" customHeight="1" thickBot="1" x14ac:dyDescent="0.3">
      <c r="A1" s="124" t="s">
        <v>174</v>
      </c>
      <c r="B1" s="125"/>
      <c r="C1" s="125"/>
      <c r="D1" s="125"/>
      <c r="E1" s="125"/>
      <c r="F1" s="125"/>
      <c r="G1" s="126"/>
    </row>
    <row r="2" spans="1:7" ht="81.75" thickBot="1" x14ac:dyDescent="0.3">
      <c r="A2" s="13" t="s">
        <v>5</v>
      </c>
      <c r="B2" s="13" t="s">
        <v>6</v>
      </c>
      <c r="C2" s="14" t="s">
        <v>7</v>
      </c>
      <c r="D2" s="14" t="s">
        <v>8</v>
      </c>
      <c r="E2" s="14" t="s">
        <v>9</v>
      </c>
      <c r="F2" s="15" t="s">
        <v>10</v>
      </c>
      <c r="G2" s="16" t="s">
        <v>11</v>
      </c>
    </row>
    <row r="3" spans="1:7" x14ac:dyDescent="0.25">
      <c r="A3" s="17" t="s">
        <v>12</v>
      </c>
      <c r="B3" s="18">
        <v>2468</v>
      </c>
      <c r="C3" s="19">
        <v>2851</v>
      </c>
      <c r="D3" s="19">
        <v>308</v>
      </c>
      <c r="E3" s="19">
        <v>157</v>
      </c>
      <c r="F3" s="20">
        <v>9</v>
      </c>
      <c r="G3" s="21">
        <f>SUM(B3:F3)</f>
        <v>5793</v>
      </c>
    </row>
    <row r="4" spans="1:7" ht="14.25" thickBot="1" x14ac:dyDescent="0.3">
      <c r="A4" s="22" t="s">
        <v>13</v>
      </c>
      <c r="B4" s="23">
        <v>482</v>
      </c>
      <c r="C4" s="24">
        <v>3665</v>
      </c>
      <c r="D4" s="24">
        <v>441</v>
      </c>
      <c r="E4" s="24">
        <v>224</v>
      </c>
      <c r="F4" s="25">
        <v>2</v>
      </c>
      <c r="G4" s="26">
        <f t="shared" ref="G4:G5" si="0">SUM(B4:F4)</f>
        <v>4814</v>
      </c>
    </row>
    <row r="5" spans="1:7" ht="14.25" thickBot="1" x14ac:dyDescent="0.3">
      <c r="A5" s="16" t="s">
        <v>11</v>
      </c>
      <c r="B5" s="27">
        <f>SUM(B3:B4)</f>
        <v>2950</v>
      </c>
      <c r="C5" s="28">
        <f t="shared" ref="C5:F5" si="1">SUM(C3:C4)</f>
        <v>6516</v>
      </c>
      <c r="D5" s="28">
        <f t="shared" si="1"/>
        <v>749</v>
      </c>
      <c r="E5" s="28">
        <f t="shared" si="1"/>
        <v>381</v>
      </c>
      <c r="F5" s="29">
        <f t="shared" si="1"/>
        <v>11</v>
      </c>
      <c r="G5" s="30">
        <f t="shared" si="0"/>
        <v>10607</v>
      </c>
    </row>
  </sheetData>
  <mergeCells count="1">
    <mergeCell ref="A1:G1"/>
  </mergeCells>
  <printOptions horizontalCentered="1" verticalCentered="1"/>
  <pageMargins left="0.39370078740157483" right="0.39370078740157483" top="0.39370078740157483" bottom="0.39370078740157483" header="0.39370078740157483" footer="0.39370078740157483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6">
    <tabColor theme="6" tint="0.39997558519241921"/>
    <pageSetUpPr fitToPage="1"/>
  </sheetPr>
  <dimension ref="A1:G3"/>
  <sheetViews>
    <sheetView tabSelected="1" zoomScaleNormal="100" workbookViewId="0">
      <selection activeCell="D34" sqref="D34"/>
    </sheetView>
  </sheetViews>
  <sheetFormatPr baseColWidth="10" defaultRowHeight="13.5" x14ac:dyDescent="0.25"/>
  <cols>
    <col min="1" max="1" width="30.7109375" style="1" customWidth="1"/>
    <col min="2" max="7" width="15.7109375" style="1" customWidth="1"/>
    <col min="8" max="16384" width="11.42578125" style="1"/>
  </cols>
  <sheetData>
    <row r="1" spans="1:7" ht="14.25" customHeight="1" thickBot="1" x14ac:dyDescent="0.3">
      <c r="A1" s="124" t="s">
        <v>166</v>
      </c>
      <c r="B1" s="125"/>
      <c r="C1" s="125"/>
      <c r="D1" s="125"/>
      <c r="E1" s="125"/>
      <c r="F1" s="125"/>
      <c r="G1" s="126"/>
    </row>
    <row r="2" spans="1:7" ht="97.5" customHeight="1" thickBot="1" x14ac:dyDescent="0.3">
      <c r="A2" s="8" t="s">
        <v>5</v>
      </c>
      <c r="B2" s="31" t="s">
        <v>6</v>
      </c>
      <c r="C2" s="14" t="s">
        <v>7</v>
      </c>
      <c r="D2" s="14" t="s">
        <v>45</v>
      </c>
      <c r="E2" s="14" t="s">
        <v>9</v>
      </c>
      <c r="F2" s="15" t="s">
        <v>10</v>
      </c>
      <c r="G2" s="16" t="s">
        <v>11</v>
      </c>
    </row>
    <row r="3" spans="1:7" ht="14.25" customHeight="1" thickBot="1" x14ac:dyDescent="0.3">
      <c r="A3" s="8" t="s">
        <v>46</v>
      </c>
      <c r="B3" s="32">
        <v>1980843</v>
      </c>
      <c r="C3" s="33">
        <v>5179978</v>
      </c>
      <c r="D3" s="34">
        <v>632083</v>
      </c>
      <c r="E3" s="33">
        <v>255047</v>
      </c>
      <c r="F3" s="35">
        <v>16548</v>
      </c>
      <c r="G3" s="36">
        <f>SUM(B3:F3)</f>
        <v>8064499</v>
      </c>
    </row>
  </sheetData>
  <mergeCells count="1">
    <mergeCell ref="A1:G1"/>
  </mergeCells>
  <printOptions horizontalCentered="1" verticalCentered="1"/>
  <pageMargins left="0.39370078740157483" right="0.39370078740157483" top="0.39370078740157483" bottom="0.39370078740157483" header="0.39370078740157483" footer="0.39370078740157483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4">
    <tabColor theme="6" tint="0.39997558519241921"/>
    <pageSetUpPr fitToPage="1"/>
  </sheetPr>
  <dimension ref="A1:H5"/>
  <sheetViews>
    <sheetView zoomScaleNormal="100" workbookViewId="0">
      <selection activeCell="H4" sqref="H4:H5"/>
    </sheetView>
  </sheetViews>
  <sheetFormatPr baseColWidth="10" defaultRowHeight="13.5" x14ac:dyDescent="0.25"/>
  <cols>
    <col min="1" max="1" width="30.7109375" style="1" customWidth="1"/>
    <col min="2" max="8" width="15.7109375" style="1" customWidth="1"/>
    <col min="9" max="16384" width="11.42578125" style="1"/>
  </cols>
  <sheetData>
    <row r="1" spans="1:8" ht="14.25" customHeight="1" thickBot="1" x14ac:dyDescent="0.3">
      <c r="A1" s="124" t="s">
        <v>175</v>
      </c>
      <c r="B1" s="125"/>
      <c r="C1" s="125"/>
      <c r="D1" s="125"/>
      <c r="E1" s="125"/>
      <c r="F1" s="125"/>
      <c r="G1" s="125"/>
      <c r="H1" s="126"/>
    </row>
    <row r="2" spans="1:8" ht="14.25" customHeight="1" thickBot="1" x14ac:dyDescent="0.3">
      <c r="A2" s="37" t="s">
        <v>165</v>
      </c>
      <c r="B2" s="13" t="s">
        <v>14</v>
      </c>
      <c r="C2" s="14" t="s">
        <v>15</v>
      </c>
      <c r="D2" s="14" t="s">
        <v>16</v>
      </c>
      <c r="E2" s="14" t="s">
        <v>17</v>
      </c>
      <c r="F2" s="14" t="s">
        <v>18</v>
      </c>
      <c r="G2" s="15" t="s">
        <v>10</v>
      </c>
      <c r="H2" s="16" t="s">
        <v>11</v>
      </c>
    </row>
    <row r="3" spans="1:8" x14ac:dyDescent="0.25">
      <c r="A3" s="38" t="s">
        <v>12</v>
      </c>
      <c r="B3" s="39">
        <v>883</v>
      </c>
      <c r="C3" s="40">
        <v>2472</v>
      </c>
      <c r="D3" s="40">
        <v>1556</v>
      </c>
      <c r="E3" s="40">
        <v>562</v>
      </c>
      <c r="F3" s="40">
        <v>319</v>
      </c>
      <c r="G3" s="41">
        <v>1</v>
      </c>
      <c r="H3" s="42">
        <f>SUM(B3:G3)</f>
        <v>5793</v>
      </c>
    </row>
    <row r="4" spans="1:8" ht="14.25" thickBot="1" x14ac:dyDescent="0.3">
      <c r="A4" s="43" t="s">
        <v>13</v>
      </c>
      <c r="B4" s="44">
        <v>716</v>
      </c>
      <c r="C4" s="45">
        <v>2085</v>
      </c>
      <c r="D4" s="45">
        <v>1188</v>
      </c>
      <c r="E4" s="45">
        <v>550</v>
      </c>
      <c r="F4" s="45">
        <v>275</v>
      </c>
      <c r="G4" s="46">
        <v>0</v>
      </c>
      <c r="H4" s="47">
        <f t="shared" ref="H4:H5" si="0">SUM(B4:G4)</f>
        <v>4814</v>
      </c>
    </row>
    <row r="5" spans="1:8" ht="14.25" thickBot="1" x14ac:dyDescent="0.3">
      <c r="A5" s="48" t="s">
        <v>11</v>
      </c>
      <c r="B5" s="49">
        <f>SUM(B3:B4)</f>
        <v>1599</v>
      </c>
      <c r="C5" s="50">
        <f t="shared" ref="C5:G5" si="1">SUM(C3:C4)</f>
        <v>4557</v>
      </c>
      <c r="D5" s="50">
        <f t="shared" si="1"/>
        <v>2744</v>
      </c>
      <c r="E5" s="50">
        <f t="shared" si="1"/>
        <v>1112</v>
      </c>
      <c r="F5" s="50">
        <f t="shared" si="1"/>
        <v>594</v>
      </c>
      <c r="G5" s="51">
        <f t="shared" si="1"/>
        <v>1</v>
      </c>
      <c r="H5" s="36">
        <f t="shared" si="0"/>
        <v>10607</v>
      </c>
    </row>
  </sheetData>
  <mergeCells count="1">
    <mergeCell ref="A1:H1"/>
  </mergeCells>
  <printOptions horizontalCentered="1" verticalCentered="1"/>
  <pageMargins left="0.39370078740157483" right="0.39370078740157483" top="0.39370078740157483" bottom="0.39370078740157483" header="0.39370078740157483" footer="0.39370078740157483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5">
    <tabColor theme="6" tint="0.39997558519241921"/>
    <pageSetUpPr fitToPage="1"/>
  </sheetPr>
  <dimension ref="A1:K3"/>
  <sheetViews>
    <sheetView zoomScaleNormal="100" workbookViewId="0">
      <selection activeCell="K4" sqref="K4"/>
    </sheetView>
  </sheetViews>
  <sheetFormatPr baseColWidth="10" defaultRowHeight="13.5" x14ac:dyDescent="0.25"/>
  <cols>
    <col min="1" max="1" width="22.7109375" style="1" customWidth="1"/>
    <col min="2" max="11" width="15.7109375" style="1" customWidth="1"/>
    <col min="12" max="16384" width="11.42578125" style="1"/>
  </cols>
  <sheetData>
    <row r="1" spans="1:11" ht="14.25" thickBot="1" x14ac:dyDescent="0.3">
      <c r="A1" s="127" t="s">
        <v>176</v>
      </c>
      <c r="B1" s="128"/>
      <c r="C1" s="128"/>
      <c r="D1" s="128"/>
      <c r="E1" s="128"/>
      <c r="F1" s="128"/>
      <c r="G1" s="128"/>
      <c r="H1" s="128"/>
      <c r="I1" s="128"/>
      <c r="J1" s="128"/>
      <c r="K1" s="129"/>
    </row>
    <row r="2" spans="1:11" ht="27.75" thickBot="1" x14ac:dyDescent="0.3">
      <c r="A2" s="13" t="s">
        <v>19</v>
      </c>
      <c r="B2" s="13" t="s">
        <v>20</v>
      </c>
      <c r="C2" s="14" t="s">
        <v>21</v>
      </c>
      <c r="D2" s="14" t="s">
        <v>22</v>
      </c>
      <c r="E2" s="14" t="s">
        <v>23</v>
      </c>
      <c r="F2" s="14" t="s">
        <v>160</v>
      </c>
      <c r="G2" s="14" t="s">
        <v>161</v>
      </c>
      <c r="H2" s="14" t="s">
        <v>24</v>
      </c>
      <c r="I2" s="14" t="s">
        <v>25</v>
      </c>
      <c r="J2" s="15" t="s">
        <v>10</v>
      </c>
      <c r="K2" s="16" t="s">
        <v>11</v>
      </c>
    </row>
    <row r="3" spans="1:11" ht="14.25" thickBot="1" x14ac:dyDescent="0.3">
      <c r="A3" s="8" t="s">
        <v>26</v>
      </c>
      <c r="B3" s="52">
        <v>2932</v>
      </c>
      <c r="C3" s="53">
        <v>790</v>
      </c>
      <c r="D3" s="53">
        <v>1285</v>
      </c>
      <c r="E3" s="53">
        <v>1721</v>
      </c>
      <c r="F3" s="53">
        <v>475</v>
      </c>
      <c r="G3" s="53">
        <v>517</v>
      </c>
      <c r="H3" s="53">
        <v>810</v>
      </c>
      <c r="I3" s="53">
        <v>1534</v>
      </c>
      <c r="J3" s="54">
        <v>543</v>
      </c>
      <c r="K3" s="55">
        <f>SUM(B3:J3)</f>
        <v>10607</v>
      </c>
    </row>
  </sheetData>
  <mergeCells count="1">
    <mergeCell ref="A1:K1"/>
  </mergeCells>
  <printOptions horizontalCentered="1" verticalCentered="1"/>
  <pageMargins left="0.39370078740157483" right="0.39370078740157483" top="0.39370078740157483" bottom="0.39370078740157483" header="0.39370078740157483" footer="0.39370078740157483"/>
  <pageSetup paperSize="9" scale="77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5">
    <tabColor theme="6" tint="0.39997558519241921"/>
    <pageSetUpPr fitToPage="1"/>
  </sheetPr>
  <dimension ref="A1:K3"/>
  <sheetViews>
    <sheetView zoomScaleNormal="100" workbookViewId="0">
      <selection activeCell="G30" sqref="G30"/>
    </sheetView>
  </sheetViews>
  <sheetFormatPr baseColWidth="10" defaultRowHeight="13.5" x14ac:dyDescent="0.25"/>
  <cols>
    <col min="1" max="1" width="22.7109375" style="1" customWidth="1"/>
    <col min="2" max="11" width="15.7109375" style="1" customWidth="1"/>
    <col min="12" max="16384" width="11.42578125" style="1"/>
  </cols>
  <sheetData>
    <row r="1" spans="1:11" ht="14.25" thickBot="1" x14ac:dyDescent="0.3">
      <c r="A1" s="127" t="s">
        <v>167</v>
      </c>
      <c r="B1" s="128"/>
      <c r="C1" s="128"/>
      <c r="D1" s="128"/>
      <c r="E1" s="128"/>
      <c r="F1" s="128"/>
      <c r="G1" s="128"/>
      <c r="H1" s="128"/>
      <c r="I1" s="128"/>
      <c r="J1" s="128"/>
      <c r="K1" s="129"/>
    </row>
    <row r="2" spans="1:11" ht="27.75" thickBot="1" x14ac:dyDescent="0.3">
      <c r="A2" s="13" t="s">
        <v>19</v>
      </c>
      <c r="B2" s="13" t="s">
        <v>20</v>
      </c>
      <c r="C2" s="14" t="s">
        <v>21</v>
      </c>
      <c r="D2" s="14" t="s">
        <v>22</v>
      </c>
      <c r="E2" s="14" t="s">
        <v>23</v>
      </c>
      <c r="F2" s="14" t="s">
        <v>160</v>
      </c>
      <c r="G2" s="14" t="s">
        <v>161</v>
      </c>
      <c r="H2" s="14" t="s">
        <v>24</v>
      </c>
      <c r="I2" s="14" t="s">
        <v>25</v>
      </c>
      <c r="J2" s="15" t="s">
        <v>10</v>
      </c>
      <c r="K2" s="16" t="s">
        <v>11</v>
      </c>
    </row>
    <row r="3" spans="1:11" ht="14.25" thickBot="1" x14ac:dyDescent="0.3">
      <c r="A3" s="8" t="s">
        <v>27</v>
      </c>
      <c r="B3" s="32">
        <v>69387848.780000001</v>
      </c>
      <c r="C3" s="33">
        <v>19429929.75</v>
      </c>
      <c r="D3" s="33">
        <v>29779765.719999999</v>
      </c>
      <c r="E3" s="33">
        <v>43304005</v>
      </c>
      <c r="F3" s="33">
        <v>11011554.310000001</v>
      </c>
      <c r="G3" s="33">
        <v>12700371.49</v>
      </c>
      <c r="H3" s="33">
        <v>21187396.609999999</v>
      </c>
      <c r="I3" s="33">
        <v>37085343.100000001</v>
      </c>
      <c r="J3" s="35">
        <v>6810173</v>
      </c>
      <c r="K3" s="36">
        <f>SUM(B3:J3)</f>
        <v>250696387.76000002</v>
      </c>
    </row>
  </sheetData>
  <mergeCells count="1">
    <mergeCell ref="A1:K1"/>
  </mergeCells>
  <printOptions horizontalCentered="1" verticalCentered="1"/>
  <pageMargins left="0.39370078740157483" right="0.39370078740157483" top="0.39370078740157483" bottom="0.39370078740157483" header="0.39370078740157483" footer="0.39370078740157483"/>
  <pageSetup paperSize="9" scale="77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6">
    <tabColor theme="6" tint="0.39997558519241921"/>
    <pageSetUpPr fitToPage="1"/>
  </sheetPr>
  <dimension ref="A1:E7"/>
  <sheetViews>
    <sheetView zoomScaleNormal="100" workbookViewId="0">
      <selection activeCell="E7" sqref="E7"/>
    </sheetView>
  </sheetViews>
  <sheetFormatPr baseColWidth="10" defaultRowHeight="13.5" x14ac:dyDescent="0.25"/>
  <cols>
    <col min="1" max="1" width="30.7109375" style="1" customWidth="1"/>
    <col min="2" max="5" width="15.7109375" style="1" customWidth="1"/>
    <col min="6" max="16384" width="11.42578125" style="1"/>
  </cols>
  <sheetData>
    <row r="1" spans="1:5" ht="27.75" customHeight="1" thickBot="1" x14ac:dyDescent="0.3">
      <c r="A1" s="130" t="s">
        <v>168</v>
      </c>
      <c r="B1" s="131"/>
      <c r="C1" s="131"/>
      <c r="D1" s="131"/>
      <c r="E1" s="132"/>
    </row>
    <row r="2" spans="1:5" ht="59.25" customHeight="1" thickBot="1" x14ac:dyDescent="0.3">
      <c r="A2" s="56" t="s">
        <v>88</v>
      </c>
      <c r="B2" s="8" t="s">
        <v>89</v>
      </c>
      <c r="C2" s="8" t="s">
        <v>90</v>
      </c>
      <c r="D2" s="31" t="s">
        <v>91</v>
      </c>
      <c r="E2" s="57" t="s">
        <v>92</v>
      </c>
    </row>
    <row r="3" spans="1:5" ht="13.5" customHeight="1" x14ac:dyDescent="0.25">
      <c r="A3" s="38" t="s">
        <v>93</v>
      </c>
      <c r="B3" s="58">
        <v>9548</v>
      </c>
      <c r="C3" s="58">
        <v>7399250.5800000001</v>
      </c>
      <c r="D3" s="59">
        <v>78599410.969999999</v>
      </c>
      <c r="E3" s="60" t="s">
        <v>47</v>
      </c>
    </row>
    <row r="4" spans="1:5" ht="13.5" customHeight="1" x14ac:dyDescent="0.25">
      <c r="A4" s="61" t="s">
        <v>94</v>
      </c>
      <c r="B4" s="62">
        <v>1015</v>
      </c>
      <c r="C4" s="62">
        <v>625006.25</v>
      </c>
      <c r="D4" s="63">
        <v>9924345.4600000009</v>
      </c>
      <c r="E4" s="64">
        <v>1437185.77</v>
      </c>
    </row>
    <row r="5" spans="1:5" x14ac:dyDescent="0.25">
      <c r="A5" s="61" t="s">
        <v>95</v>
      </c>
      <c r="B5" s="62">
        <v>32</v>
      </c>
      <c r="C5" s="62">
        <v>22056</v>
      </c>
      <c r="D5" s="65" t="s">
        <v>47</v>
      </c>
      <c r="E5" s="64">
        <v>165365</v>
      </c>
    </row>
    <row r="6" spans="1:5" ht="14.25" customHeight="1" thickBot="1" x14ac:dyDescent="0.3">
      <c r="A6" s="66" t="s">
        <v>96</v>
      </c>
      <c r="B6" s="67">
        <v>12</v>
      </c>
      <c r="C6" s="67">
        <v>18186.22</v>
      </c>
      <c r="D6" s="68" t="s">
        <v>47</v>
      </c>
      <c r="E6" s="69" t="s">
        <v>47</v>
      </c>
    </row>
    <row r="7" spans="1:5" ht="14.25" thickBot="1" x14ac:dyDescent="0.3">
      <c r="A7" s="70" t="s">
        <v>11</v>
      </c>
      <c r="B7" s="36">
        <f>SUM(B3:B6)</f>
        <v>10607</v>
      </c>
      <c r="C7" s="36">
        <f>SUM(C3:C6)</f>
        <v>8064499.0499999998</v>
      </c>
      <c r="D7" s="71">
        <f>SUM(D3:D6)</f>
        <v>88523756.430000007</v>
      </c>
      <c r="E7" s="72">
        <f>SUM(E3:E6)</f>
        <v>1602550.77</v>
      </c>
    </row>
  </sheetData>
  <mergeCells count="1">
    <mergeCell ref="A1:E1"/>
  </mergeCells>
  <printOptions horizontalCentered="1" verticalCentered="1"/>
  <pageMargins left="0.39370078740157483" right="0.39370078740157483" top="0.39370078740157483" bottom="0.39370078740157483" header="0.39370078740157483" footer="0.39370078740157483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7">
    <tabColor theme="6" tint="0.39997558519241921"/>
    <pageSetUpPr fitToPage="1"/>
  </sheetPr>
  <dimension ref="A1:I10"/>
  <sheetViews>
    <sheetView zoomScaleNormal="100" workbookViewId="0">
      <selection activeCell="B3" sqref="B3:H9"/>
    </sheetView>
  </sheetViews>
  <sheetFormatPr baseColWidth="10" defaultRowHeight="13.5" x14ac:dyDescent="0.25"/>
  <cols>
    <col min="1" max="1" width="22.7109375" style="1" customWidth="1"/>
    <col min="2" max="9" width="15.7109375" style="1" customWidth="1"/>
    <col min="10" max="16384" width="11.42578125" style="1"/>
  </cols>
  <sheetData>
    <row r="1" spans="1:9" ht="14.25" thickBot="1" x14ac:dyDescent="0.3">
      <c r="A1" s="133" t="s">
        <v>170</v>
      </c>
      <c r="B1" s="134"/>
      <c r="C1" s="134"/>
      <c r="D1" s="134"/>
      <c r="E1" s="134"/>
      <c r="F1" s="134"/>
      <c r="G1" s="134"/>
      <c r="H1" s="134"/>
      <c r="I1" s="135"/>
    </row>
    <row r="2" spans="1:9" ht="14.25" thickBot="1" x14ac:dyDescent="0.3">
      <c r="A2" s="73" t="s">
        <v>28</v>
      </c>
      <c r="B2" s="74" t="s">
        <v>29</v>
      </c>
      <c r="C2" s="75" t="s">
        <v>30</v>
      </c>
      <c r="D2" s="75" t="s">
        <v>31</v>
      </c>
      <c r="E2" s="75" t="s">
        <v>32</v>
      </c>
      <c r="F2" s="75" t="s">
        <v>33</v>
      </c>
      <c r="G2" s="75" t="s">
        <v>34</v>
      </c>
      <c r="H2" s="76" t="s">
        <v>10</v>
      </c>
      <c r="I2" s="77" t="s">
        <v>11</v>
      </c>
    </row>
    <row r="3" spans="1:9" ht="60" customHeight="1" x14ac:dyDescent="0.25">
      <c r="A3" s="78" t="s">
        <v>97</v>
      </c>
      <c r="B3" s="79">
        <v>472</v>
      </c>
      <c r="C3" s="80">
        <v>686</v>
      </c>
      <c r="D3" s="80">
        <v>652</v>
      </c>
      <c r="E3" s="80">
        <v>1573</v>
      </c>
      <c r="F3" s="80">
        <v>56</v>
      </c>
      <c r="G3" s="80">
        <v>49</v>
      </c>
      <c r="H3" s="81">
        <v>1</v>
      </c>
      <c r="I3" s="82">
        <f t="shared" ref="I3:I9" si="0">SUM(B3:H3)</f>
        <v>3489</v>
      </c>
    </row>
    <row r="4" spans="1:9" ht="60" customHeight="1" x14ac:dyDescent="0.25">
      <c r="A4" s="83" t="s">
        <v>35</v>
      </c>
      <c r="B4" s="84">
        <v>472</v>
      </c>
      <c r="C4" s="85">
        <v>1261</v>
      </c>
      <c r="D4" s="85">
        <v>989</v>
      </c>
      <c r="E4" s="85">
        <v>1589</v>
      </c>
      <c r="F4" s="85">
        <v>76</v>
      </c>
      <c r="G4" s="85">
        <v>15</v>
      </c>
      <c r="H4" s="86">
        <v>1</v>
      </c>
      <c r="I4" s="47">
        <f t="shared" si="0"/>
        <v>4403</v>
      </c>
    </row>
    <row r="5" spans="1:9" ht="60" customHeight="1" x14ac:dyDescent="0.25">
      <c r="A5" s="83" t="s">
        <v>36</v>
      </c>
      <c r="B5" s="84">
        <v>43</v>
      </c>
      <c r="C5" s="85">
        <v>37</v>
      </c>
      <c r="D5" s="85">
        <v>50</v>
      </c>
      <c r="E5" s="85">
        <v>79</v>
      </c>
      <c r="F5" s="85">
        <v>5</v>
      </c>
      <c r="G5" s="85">
        <v>112</v>
      </c>
      <c r="H5" s="86">
        <v>1</v>
      </c>
      <c r="I5" s="47">
        <f t="shared" si="0"/>
        <v>327</v>
      </c>
    </row>
    <row r="6" spans="1:9" ht="60" customHeight="1" x14ac:dyDescent="0.25">
      <c r="A6" s="83" t="s">
        <v>98</v>
      </c>
      <c r="B6" s="84">
        <v>20</v>
      </c>
      <c r="C6" s="85">
        <v>30</v>
      </c>
      <c r="D6" s="85">
        <v>120</v>
      </c>
      <c r="E6" s="85">
        <v>295</v>
      </c>
      <c r="F6" s="85">
        <v>13</v>
      </c>
      <c r="G6" s="85">
        <v>36</v>
      </c>
      <c r="H6" s="86">
        <v>6</v>
      </c>
      <c r="I6" s="47">
        <f t="shared" si="0"/>
        <v>520</v>
      </c>
    </row>
    <row r="7" spans="1:9" ht="60" customHeight="1" x14ac:dyDescent="0.25">
      <c r="A7" s="83" t="s">
        <v>99</v>
      </c>
      <c r="B7" s="84">
        <v>4</v>
      </c>
      <c r="C7" s="85">
        <v>4</v>
      </c>
      <c r="D7" s="85">
        <v>4</v>
      </c>
      <c r="E7" s="85">
        <v>66</v>
      </c>
      <c r="F7" s="85">
        <v>44</v>
      </c>
      <c r="G7" s="85">
        <v>770</v>
      </c>
      <c r="H7" s="86">
        <v>2</v>
      </c>
      <c r="I7" s="47">
        <f t="shared" si="0"/>
        <v>894</v>
      </c>
    </row>
    <row r="8" spans="1:9" ht="60" customHeight="1" x14ac:dyDescent="0.25">
      <c r="A8" s="83" t="s">
        <v>37</v>
      </c>
      <c r="B8" s="84">
        <v>91</v>
      </c>
      <c r="C8" s="85">
        <v>64</v>
      </c>
      <c r="D8" s="85">
        <v>71</v>
      </c>
      <c r="E8" s="85">
        <v>171</v>
      </c>
      <c r="F8" s="85">
        <v>104</v>
      </c>
      <c r="G8" s="85">
        <v>384</v>
      </c>
      <c r="H8" s="86">
        <v>32</v>
      </c>
      <c r="I8" s="47">
        <f t="shared" si="0"/>
        <v>917</v>
      </c>
    </row>
    <row r="9" spans="1:9" ht="60" customHeight="1" thickBot="1" x14ac:dyDescent="0.3">
      <c r="A9" s="87" t="s">
        <v>10</v>
      </c>
      <c r="B9" s="84">
        <v>2</v>
      </c>
      <c r="C9" s="85">
        <v>4</v>
      </c>
      <c r="D9" s="85">
        <v>2</v>
      </c>
      <c r="E9" s="85">
        <v>6</v>
      </c>
      <c r="F9" s="85">
        <v>0</v>
      </c>
      <c r="G9" s="85">
        <v>36</v>
      </c>
      <c r="H9" s="86">
        <v>7</v>
      </c>
      <c r="I9" s="47">
        <f t="shared" si="0"/>
        <v>57</v>
      </c>
    </row>
    <row r="10" spans="1:9" ht="14.25" thickBot="1" x14ac:dyDescent="0.3">
      <c r="A10" s="77" t="s">
        <v>164</v>
      </c>
      <c r="B10" s="88">
        <f t="shared" ref="B10:I10" si="1">SUM(B3,B4,B5,B6,B7,B8,B9)</f>
        <v>1104</v>
      </c>
      <c r="C10" s="89">
        <f t="shared" si="1"/>
        <v>2086</v>
      </c>
      <c r="D10" s="89">
        <f t="shared" si="1"/>
        <v>1888</v>
      </c>
      <c r="E10" s="89">
        <f t="shared" si="1"/>
        <v>3779</v>
      </c>
      <c r="F10" s="89">
        <f t="shared" si="1"/>
        <v>298</v>
      </c>
      <c r="G10" s="89">
        <f t="shared" si="1"/>
        <v>1402</v>
      </c>
      <c r="H10" s="90">
        <f t="shared" si="1"/>
        <v>50</v>
      </c>
      <c r="I10" s="91">
        <f t="shared" si="1"/>
        <v>10607</v>
      </c>
    </row>
  </sheetData>
  <mergeCells count="1">
    <mergeCell ref="A1:I1"/>
  </mergeCells>
  <printOptions horizontalCentered="1" verticalCentered="1"/>
  <pageMargins left="0.39370078740157483" right="0.39370078740157483" top="0.39370078740157483" bottom="0.39370078740157483" header="0.39370078740157483" footer="0.39370078740157483"/>
  <pageSetup paperSize="9" scale="96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8">
    <tabColor theme="6" tint="0.39997558519241921"/>
    <pageSetUpPr fitToPage="1"/>
  </sheetPr>
  <dimension ref="A1:I3"/>
  <sheetViews>
    <sheetView zoomScaleNormal="100" workbookViewId="0">
      <selection activeCell="B3" sqref="B3:H3"/>
    </sheetView>
  </sheetViews>
  <sheetFormatPr baseColWidth="10" defaultRowHeight="13.5" x14ac:dyDescent="0.25"/>
  <cols>
    <col min="1" max="1" width="22.7109375" style="1" customWidth="1"/>
    <col min="2" max="9" width="15.7109375" style="1" customWidth="1"/>
    <col min="10" max="16384" width="11.42578125" style="1"/>
  </cols>
  <sheetData>
    <row r="1" spans="1:9" ht="14.25" thickBot="1" x14ac:dyDescent="0.3">
      <c r="A1" s="119" t="s">
        <v>169</v>
      </c>
      <c r="B1" s="120"/>
      <c r="C1" s="120"/>
      <c r="D1" s="120"/>
      <c r="E1" s="120"/>
      <c r="F1" s="120"/>
      <c r="G1" s="120"/>
      <c r="H1" s="120"/>
      <c r="I1" s="121"/>
    </row>
    <row r="2" spans="1:9" ht="27.75" thickBot="1" x14ac:dyDescent="0.3">
      <c r="A2" s="8" t="s">
        <v>38</v>
      </c>
      <c r="B2" s="31" t="s">
        <v>39</v>
      </c>
      <c r="C2" s="14" t="s">
        <v>40</v>
      </c>
      <c r="D2" s="14" t="s">
        <v>41</v>
      </c>
      <c r="E2" s="14" t="s">
        <v>42</v>
      </c>
      <c r="F2" s="14" t="s">
        <v>43</v>
      </c>
      <c r="G2" s="14" t="s">
        <v>44</v>
      </c>
      <c r="H2" s="15" t="s">
        <v>10</v>
      </c>
      <c r="I2" s="16" t="s">
        <v>11</v>
      </c>
    </row>
    <row r="3" spans="1:9" ht="14.25" thickBot="1" x14ac:dyDescent="0.3">
      <c r="A3" s="8" t="s">
        <v>156</v>
      </c>
      <c r="B3" s="32">
        <v>129</v>
      </c>
      <c r="C3" s="33">
        <v>940</v>
      </c>
      <c r="D3" s="33">
        <v>2158</v>
      </c>
      <c r="E3" s="33">
        <v>1974</v>
      </c>
      <c r="F3" s="33">
        <v>3485</v>
      </c>
      <c r="G3" s="33">
        <v>1917</v>
      </c>
      <c r="H3" s="35">
        <v>4</v>
      </c>
      <c r="I3" s="36">
        <f>SUM(B3:H3)</f>
        <v>10607</v>
      </c>
    </row>
  </sheetData>
  <mergeCells count="1">
    <mergeCell ref="A1:I1"/>
  </mergeCells>
  <printOptions horizontalCentered="1" verticalCentered="1"/>
  <pageMargins left="0.39370078740157483" right="0.39370078740157483" top="0.39370078740157483" bottom="0.39370078740157483" header="0.39370078740157483" footer="0.39370078740157483"/>
  <pageSetup paperSize="9" scale="96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12</vt:i4>
      </vt:variant>
    </vt:vector>
  </HeadingPairs>
  <TitlesOfParts>
    <vt:vector size="12" baseType="lpstr">
      <vt:lpstr>Analyse demandes traitées</vt:lpstr>
      <vt:lpstr>Répartition par sexe et CSP</vt:lpstr>
      <vt:lpstr>Répart du nb d'heures par CSP</vt:lpstr>
      <vt:lpstr>Répartition par sexe et âge</vt:lpstr>
      <vt:lpstr>Répart du nb par taille d'Entre</vt:lpstr>
      <vt:lpstr>Répart Engagt par taille d'Entr</vt:lpstr>
      <vt:lpstr>Coûts péda pris en charge</vt:lpstr>
      <vt:lpstr>Niveaux de formation visés</vt:lpstr>
      <vt:lpstr>Durée de la formation</vt:lpstr>
      <vt:lpstr>Spécialité de formation</vt:lpstr>
      <vt:lpstr>Régionalisation</vt:lpstr>
      <vt:lpstr>Secteurs d'activité</vt:lpstr>
    </vt:vector>
  </TitlesOfParts>
  <Company>FPSPP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Wilfried Jason</dc:creator>
  <cp:lastModifiedBy>Wilfried Jason</cp:lastModifiedBy>
  <cp:lastPrinted>2016-11-30T09:45:56Z</cp:lastPrinted>
  <dcterms:created xsi:type="dcterms:W3CDTF">2016-11-03T13:42:33Z</dcterms:created>
  <dcterms:modified xsi:type="dcterms:W3CDTF">2017-01-17T12:58:57Z</dcterms:modified>
</cp:coreProperties>
</file>